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wner\Desktop\"/>
    </mc:Choice>
  </mc:AlternateContent>
  <bookViews>
    <workbookView xWindow="28680" yWindow="-120" windowWidth="29040" windowHeight="16440" tabRatio="854" firstSheet="39" activeTab="44"/>
  </bookViews>
  <sheets>
    <sheet name="Sheet1" sheetId="1" r:id="rId1"/>
    <sheet name="大内分" sheetId="5" r:id="rId2"/>
    <sheet name="共通費" sheetId="26" r:id="rId3"/>
    <sheet name="準備計算" sheetId="27" r:id="rId4"/>
    <sheet name="内訳" sheetId="4" r:id="rId5"/>
    <sheet name="直接仮設" sheetId="6" r:id="rId6"/>
    <sheet name="土" sheetId="62" r:id="rId7"/>
    <sheet name="地業" sheetId="7" r:id="rId8"/>
    <sheet name="コン" sheetId="8" r:id="rId9"/>
    <sheet name="型枠" sheetId="10" r:id="rId10"/>
    <sheet name="鉄筋" sheetId="37" r:id="rId11"/>
    <sheet name="鋼製階段" sheetId="11" r:id="rId12"/>
    <sheet name="防水" sheetId="33" r:id="rId13"/>
    <sheet name="屋根" sheetId="12" r:id="rId14"/>
    <sheet name="断熱" sheetId="31" r:id="rId15"/>
    <sheet name="木工事" sheetId="35" r:id="rId16"/>
    <sheet name="金物" sheetId="13" r:id="rId17"/>
    <sheet name="鋼製建具" sheetId="30" r:id="rId18"/>
    <sheet name="木製建具" sheetId="14" r:id="rId19"/>
    <sheet name="左官" sheetId="28" r:id="rId20"/>
    <sheet name="塗装" sheetId="18" r:id="rId21"/>
    <sheet name="内装" sheetId="19" r:id="rId22"/>
    <sheet name="外壁工事" sheetId="61" r:id="rId23"/>
    <sheet name="家具" sheetId="20" r:id="rId24"/>
    <sheet name="雑" sheetId="21" r:id="rId25"/>
    <sheet name="屋外付帯" sheetId="29" r:id="rId26"/>
    <sheet name="機械設備工事" sheetId="23" r:id="rId27"/>
    <sheet name="衛生器具設備工事" sheetId="49" r:id="rId28"/>
    <sheet name="給水設備工事 " sheetId="50" r:id="rId29"/>
    <sheet name="給湯設備工事" sheetId="24" r:id="rId30"/>
    <sheet name="排水通気雨水設備工事" sheetId="41" r:id="rId31"/>
    <sheet name="ＬＰガス設備工事" sheetId="42" r:id="rId32"/>
    <sheet name="浄化槽設備工事" sheetId="43" r:id="rId33"/>
    <sheet name="空調換気設備工事" sheetId="66" r:id="rId34"/>
    <sheet name="空調機器設備工事" sheetId="51" r:id="rId35"/>
    <sheet name="空調配管設備工事" sheetId="46" r:id="rId36"/>
    <sheet name="換気設備工事" sheetId="47" r:id="rId37"/>
    <sheet name="電気設備工事" sheetId="48" r:id="rId38"/>
    <sheet name="引込・幹線設備工事" sheetId="53" r:id="rId39"/>
    <sheet name="住戸電灯設備工事" sheetId="54" r:id="rId40"/>
    <sheet name="住戸コンセント設備工事" sheetId="55" r:id="rId41"/>
    <sheet name="住戸照明器具設備工事" sheetId="56" r:id="rId42"/>
    <sheet name="共用部電灯コンセント設備工事" sheetId="63" r:id="rId43"/>
    <sheet name="電話配管設備工事" sheetId="57" r:id="rId44"/>
    <sheet name="テレビ共聴設備工事" sheetId="64" r:id="rId45"/>
    <sheet name="インターホン設備工事" sheetId="58" r:id="rId46"/>
    <sheet name="住宅用火災警報設備工事 " sheetId="65" r:id="rId47"/>
    <sheet name="24Ｈ換気設備工事 (4)" sheetId="60" state="hidden" r:id="rId48"/>
  </sheets>
  <definedNames>
    <definedName name="_Fill" localSheetId="25" hidden="1">#REF!</definedName>
    <definedName name="_Fill" localSheetId="2" hidden="1">#REF!</definedName>
    <definedName name="_Fill" localSheetId="17" hidden="1">#REF!</definedName>
    <definedName name="_Fill" localSheetId="19" hidden="1">#REF!</definedName>
    <definedName name="_Fill" localSheetId="14" hidden="1">#REF!</definedName>
    <definedName name="_Fill" localSheetId="10" hidden="1">#REF!</definedName>
    <definedName name="_Fill" localSheetId="12" hidden="1">#REF!</definedName>
    <definedName name="_Fill" localSheetId="15" hidden="1">#REF!</definedName>
    <definedName name="_Fill" hidden="1">#REF!</definedName>
    <definedName name="_xlnm.Print_Area" localSheetId="8">コン!$A$1:$R$45</definedName>
    <definedName name="_xlnm.Print_Area" localSheetId="27">衛生器具設備工事!$A$1:$R$383</definedName>
    <definedName name="_xlnm.Print_Area" localSheetId="23">家具!$A$1:$R$45</definedName>
    <definedName name="_xlnm.Print_Area" localSheetId="22">外壁工事!$A$1:$R$45</definedName>
    <definedName name="_xlnm.Print_Area" localSheetId="26">機械設備工事!$A$1:$R$133</definedName>
    <definedName name="_xlnm.Print_Area" localSheetId="16">金物!$A$1:$R$45</definedName>
    <definedName name="_xlnm.Print_Area" localSheetId="9">型枠!$A$1:$R$45</definedName>
    <definedName name="_xlnm.Print_Area" localSheetId="11">鋼製階段!$A$1:$R$45</definedName>
    <definedName name="_xlnm.Print_Area" localSheetId="17">鋼製建具!$A$1:$R$133</definedName>
    <definedName name="_xlnm.Print_Area" localSheetId="19">左官!$A$1:$R$45</definedName>
    <definedName name="_xlnm.Print_Area" localSheetId="24">雑!$A$1:$R$45</definedName>
    <definedName name="_xlnm.Print_Area" localSheetId="14">断熱!$A$1:$R$45</definedName>
    <definedName name="_xlnm.Print_Area" localSheetId="10">鉄筋!$A$1:$R$45</definedName>
    <definedName name="_xlnm.Print_Area" localSheetId="20">塗装!$A$1:$R$45</definedName>
    <definedName name="_xlnm.Print_Area" localSheetId="21">内装!$A$1:$R$45</definedName>
    <definedName name="_xlnm.Print_Area" localSheetId="4">内訳!$A$1:$R$135</definedName>
    <definedName name="_xlnm.Print_Area" localSheetId="12">防水!$A$1:$R$45</definedName>
    <definedName name="_xlnm.Print_Area" localSheetId="15">木工事!$A$1:$R$265</definedName>
    <definedName name="_xlnm.Print_Area" localSheetId="18">木製建具!$A$1:$R$45</definedName>
    <definedName name="木工事" localSheetId="10" hidden="1">#REF!</definedName>
    <definedName name="木工事" localSheetId="15" hidden="1">#REF!</definedName>
    <definedName name="木工事" hidden="1">#REF!</definedName>
  </definedNames>
  <calcPr calcId="152511"/>
</workbook>
</file>

<file path=xl/calcChain.xml><?xml version="1.0" encoding="utf-8"?>
<calcChain xmlns="http://schemas.openxmlformats.org/spreadsheetml/2006/main">
  <c r="J11" i="4" l="1"/>
  <c r="J87" i="66"/>
  <c r="J85" i="66"/>
  <c r="J83" i="66"/>
  <c r="J81" i="66"/>
  <c r="J79" i="66"/>
  <c r="J77" i="66"/>
  <c r="J75" i="66"/>
  <c r="J73" i="66"/>
  <c r="J71" i="66"/>
  <c r="J69" i="66"/>
  <c r="J67" i="66"/>
  <c r="J65" i="66"/>
  <c r="J63" i="66"/>
  <c r="J61" i="66"/>
  <c r="J59" i="66"/>
  <c r="J57" i="66"/>
  <c r="J55" i="66"/>
  <c r="J53" i="66"/>
  <c r="J51" i="66"/>
  <c r="J49" i="66"/>
  <c r="J47" i="66"/>
  <c r="J43" i="66"/>
  <c r="J41" i="66"/>
  <c r="J39" i="66"/>
  <c r="J37" i="66"/>
  <c r="J35" i="66"/>
  <c r="J33" i="66"/>
  <c r="J31" i="66"/>
  <c r="J29" i="66"/>
  <c r="J27" i="66"/>
  <c r="J25" i="66"/>
  <c r="J23" i="66"/>
  <c r="J21" i="66"/>
  <c r="J19" i="66"/>
  <c r="J17" i="66"/>
  <c r="J15" i="66"/>
  <c r="J13" i="66"/>
  <c r="J11" i="66"/>
  <c r="J9" i="66"/>
  <c r="J7" i="66"/>
  <c r="J5" i="66"/>
  <c r="J3" i="66"/>
  <c r="J31" i="61"/>
  <c r="J29" i="61"/>
  <c r="J27" i="61"/>
  <c r="J17" i="62"/>
  <c r="J15" i="62"/>
  <c r="J13" i="62"/>
  <c r="J11" i="62"/>
  <c r="J9" i="62"/>
  <c r="J7" i="62"/>
  <c r="J43" i="19"/>
  <c r="J41" i="19"/>
  <c r="J39" i="19"/>
  <c r="J37" i="19"/>
  <c r="J7" i="19"/>
  <c r="J29" i="4"/>
  <c r="J29" i="13"/>
  <c r="J27" i="13"/>
  <c r="J25" i="13"/>
  <c r="J23" i="13"/>
  <c r="J21" i="13"/>
  <c r="J19" i="13"/>
  <c r="J17" i="13"/>
  <c r="J15" i="13"/>
  <c r="J13" i="13"/>
  <c r="J11" i="13"/>
  <c r="J9" i="13"/>
  <c r="J7" i="13"/>
  <c r="J27" i="4"/>
  <c r="J17" i="31"/>
  <c r="J15" i="31"/>
  <c r="J13" i="31"/>
  <c r="J11" i="31"/>
  <c r="J9" i="31"/>
  <c r="J7" i="31"/>
  <c r="J21" i="4"/>
  <c r="J19" i="4"/>
  <c r="J351" i="29"/>
  <c r="J349" i="29"/>
  <c r="J347" i="29"/>
  <c r="J345" i="29"/>
  <c r="J343" i="29"/>
  <c r="J341" i="29"/>
  <c r="J339" i="29"/>
  <c r="J337" i="29"/>
  <c r="J335" i="29"/>
  <c r="J333" i="29"/>
  <c r="J331" i="29"/>
  <c r="J329" i="29"/>
  <c r="J327" i="29"/>
  <c r="J325" i="29"/>
  <c r="J323" i="29"/>
  <c r="J321" i="29"/>
  <c r="J319" i="29"/>
  <c r="J317" i="29"/>
  <c r="J315" i="29"/>
  <c r="J313" i="29"/>
  <c r="J311" i="29"/>
  <c r="J57" i="4"/>
  <c r="J55" i="4"/>
  <c r="J17" i="7"/>
  <c r="J15" i="7"/>
  <c r="J13" i="7"/>
  <c r="J11" i="7"/>
  <c r="J9" i="7"/>
  <c r="J7" i="7"/>
  <c r="J7" i="33"/>
  <c r="J9" i="33"/>
  <c r="J11" i="33"/>
  <c r="J13" i="33"/>
  <c r="J15" i="33"/>
  <c r="J307" i="29"/>
  <c r="J305" i="29"/>
  <c r="J303" i="29"/>
  <c r="J301" i="29"/>
  <c r="J299" i="29"/>
  <c r="J297" i="29"/>
  <c r="J295" i="29"/>
  <c r="J293" i="29"/>
  <c r="J291" i="29"/>
  <c r="J289" i="29"/>
  <c r="J287" i="29"/>
  <c r="J285" i="29"/>
  <c r="J283" i="29"/>
  <c r="J281" i="29"/>
  <c r="J279" i="29"/>
  <c r="J277" i="29"/>
  <c r="J275" i="29"/>
  <c r="J273" i="29"/>
  <c r="J271" i="29"/>
  <c r="J269" i="29"/>
  <c r="J267" i="29"/>
  <c r="J263" i="29"/>
  <c r="J261" i="29"/>
  <c r="J259" i="29"/>
  <c r="J257" i="29"/>
  <c r="J255" i="29"/>
  <c r="J253" i="29"/>
  <c r="J251" i="29"/>
  <c r="J249" i="29"/>
  <c r="J247" i="29"/>
  <c r="J245" i="29"/>
  <c r="J243" i="29"/>
  <c r="J241" i="29"/>
  <c r="J239" i="29"/>
  <c r="J237" i="29"/>
  <c r="J235" i="29"/>
  <c r="J233" i="29"/>
  <c r="J231" i="29"/>
  <c r="J229" i="29"/>
  <c r="J227" i="29"/>
  <c r="J225" i="29"/>
  <c r="J223" i="29"/>
  <c r="J219" i="29"/>
  <c r="J217" i="29"/>
  <c r="J215" i="29"/>
  <c r="J213" i="29"/>
  <c r="J211" i="29"/>
  <c r="J209" i="29"/>
  <c r="J207" i="29"/>
  <c r="J205" i="29"/>
  <c r="J203" i="29"/>
  <c r="J201" i="29"/>
  <c r="J115" i="29"/>
  <c r="J117" i="29"/>
  <c r="J119" i="29"/>
  <c r="J121" i="29"/>
  <c r="J123" i="29"/>
  <c r="J125" i="29"/>
  <c r="J127" i="29"/>
  <c r="J129" i="29"/>
  <c r="J131" i="29"/>
  <c r="J133" i="29"/>
  <c r="J135" i="29"/>
  <c r="J137" i="29"/>
  <c r="J139" i="29"/>
  <c r="J141" i="29"/>
  <c r="J143" i="29"/>
  <c r="J199" i="29"/>
  <c r="J197" i="29"/>
  <c r="J195" i="29"/>
  <c r="J193" i="29"/>
  <c r="J191" i="29"/>
  <c r="J189" i="29"/>
  <c r="J187" i="29"/>
  <c r="J185" i="29"/>
  <c r="J183" i="29"/>
  <c r="J181" i="29"/>
  <c r="J179" i="29"/>
  <c r="J25" i="61"/>
  <c r="J23" i="61"/>
  <c r="J21" i="61"/>
  <c r="J19" i="61"/>
  <c r="J17" i="61"/>
  <c r="J15" i="61"/>
  <c r="J13" i="61"/>
  <c r="J11" i="61"/>
  <c r="J9" i="61"/>
  <c r="J7" i="61"/>
  <c r="J87" i="60"/>
  <c r="J85" i="60"/>
  <c r="J83" i="60"/>
  <c r="J81" i="60"/>
  <c r="J79" i="60"/>
  <c r="J77" i="60"/>
  <c r="J75" i="60"/>
  <c r="J73" i="60"/>
  <c r="J71" i="60"/>
  <c r="J69" i="60"/>
  <c r="J67" i="60"/>
  <c r="J65" i="60"/>
  <c r="J63" i="60"/>
  <c r="J61" i="60"/>
  <c r="J59" i="60"/>
  <c r="J57" i="60"/>
  <c r="J55" i="60"/>
  <c r="J53" i="60"/>
  <c r="J51" i="60"/>
  <c r="J49" i="60"/>
  <c r="J47" i="60"/>
  <c r="J43" i="60"/>
  <c r="J41" i="60"/>
  <c r="J39" i="60"/>
  <c r="J37" i="60"/>
  <c r="J35" i="60"/>
  <c r="J33" i="60"/>
  <c r="J31" i="60"/>
  <c r="J29" i="60"/>
  <c r="J27" i="60"/>
  <c r="J25" i="60"/>
  <c r="J23" i="60"/>
  <c r="J21" i="60"/>
  <c r="J19" i="60"/>
  <c r="J17" i="60"/>
  <c r="J15" i="60"/>
  <c r="J13" i="60"/>
  <c r="J11" i="60"/>
  <c r="J9" i="60"/>
  <c r="J7" i="60"/>
  <c r="J5" i="60"/>
  <c r="J3" i="60"/>
  <c r="J87" i="57"/>
  <c r="J85" i="57"/>
  <c r="J83" i="57"/>
  <c r="J81" i="57"/>
  <c r="J79" i="57"/>
  <c r="J77" i="57"/>
  <c r="J75" i="57"/>
  <c r="J73" i="57"/>
  <c r="J71" i="57"/>
  <c r="J87" i="56"/>
  <c r="J85" i="56"/>
  <c r="J83" i="56"/>
  <c r="J81" i="56"/>
  <c r="J79" i="56"/>
  <c r="J77" i="56"/>
  <c r="J75" i="56"/>
  <c r="J73" i="56"/>
  <c r="J71" i="56"/>
  <c r="J69" i="56"/>
  <c r="J67" i="56"/>
  <c r="J65" i="56"/>
  <c r="J63" i="56"/>
  <c r="J61" i="56"/>
  <c r="J59" i="56"/>
  <c r="J57" i="56"/>
  <c r="J55" i="56"/>
  <c r="J53" i="56"/>
  <c r="J51" i="56"/>
  <c r="J49" i="56"/>
  <c r="J47" i="56"/>
  <c r="J17" i="56"/>
  <c r="J15" i="56"/>
  <c r="J13" i="56"/>
  <c r="J11" i="56"/>
  <c r="J9" i="56"/>
  <c r="J7" i="56"/>
  <c r="J5" i="56"/>
  <c r="J3" i="56"/>
  <c r="J87" i="55"/>
  <c r="J85" i="55"/>
  <c r="J83" i="55"/>
  <c r="J81" i="55"/>
  <c r="J79" i="55"/>
  <c r="J77" i="55"/>
  <c r="J75" i="55"/>
  <c r="J73" i="55"/>
  <c r="J71" i="55"/>
  <c r="J69" i="55"/>
  <c r="J67" i="55"/>
  <c r="J65" i="55"/>
  <c r="J63" i="55"/>
  <c r="J61" i="55"/>
  <c r="J59" i="55"/>
  <c r="J57" i="55"/>
  <c r="J21" i="55"/>
  <c r="J19" i="55"/>
  <c r="J17" i="55"/>
  <c r="J15" i="55"/>
  <c r="J13" i="55"/>
  <c r="J11" i="55"/>
  <c r="J9" i="55"/>
  <c r="J7" i="55"/>
  <c r="J5" i="55"/>
  <c r="J3" i="55"/>
  <c r="J87" i="54"/>
  <c r="J85" i="54"/>
  <c r="J83" i="54"/>
  <c r="J81" i="54"/>
  <c r="J79" i="54"/>
  <c r="J77" i="54"/>
  <c r="J75" i="54"/>
  <c r="J73" i="54"/>
  <c r="J71" i="54"/>
  <c r="J69" i="54"/>
  <c r="J67" i="54"/>
  <c r="J65" i="54"/>
  <c r="J63" i="54"/>
  <c r="J61" i="54"/>
  <c r="J59" i="54"/>
  <c r="J57" i="54"/>
  <c r="J55" i="54"/>
  <c r="J53" i="54"/>
  <c r="J51" i="54"/>
  <c r="J49" i="54"/>
  <c r="J47" i="54"/>
  <c r="J43" i="54"/>
  <c r="J41" i="54"/>
  <c r="J39" i="54"/>
  <c r="J37" i="54"/>
  <c r="J35" i="54"/>
  <c r="J33" i="54"/>
  <c r="J31" i="54"/>
  <c r="J29" i="54"/>
  <c r="J27" i="54"/>
  <c r="J25" i="54"/>
  <c r="J23" i="54"/>
  <c r="J21" i="54"/>
  <c r="J19" i="54"/>
  <c r="J17" i="54"/>
  <c r="J15" i="54"/>
  <c r="J13" i="54"/>
  <c r="J11" i="54"/>
  <c r="J9" i="54"/>
  <c r="J7" i="54"/>
  <c r="J5" i="54"/>
  <c r="J3" i="54"/>
  <c r="J87" i="53"/>
  <c r="J85" i="53"/>
  <c r="J83" i="53"/>
  <c r="J81" i="53"/>
  <c r="J79" i="53"/>
  <c r="J77" i="53"/>
  <c r="J75" i="53"/>
  <c r="J73" i="53"/>
  <c r="J71" i="53"/>
  <c r="J69" i="53"/>
  <c r="J67" i="53"/>
  <c r="J65" i="53"/>
  <c r="J63" i="53"/>
  <c r="J61" i="53"/>
  <c r="J59" i="53"/>
  <c r="J57" i="53"/>
  <c r="J55" i="53"/>
  <c r="J53" i="53"/>
  <c r="J51" i="53"/>
  <c r="J49" i="53"/>
  <c r="J47" i="53"/>
  <c r="J43" i="53"/>
  <c r="J41" i="53"/>
  <c r="J39" i="53"/>
  <c r="J37" i="53"/>
  <c r="J35" i="53"/>
  <c r="J33" i="53"/>
  <c r="J31" i="53"/>
  <c r="J29" i="53"/>
  <c r="J27" i="53"/>
  <c r="J25" i="53"/>
  <c r="J23" i="53"/>
  <c r="J21" i="53"/>
  <c r="J19" i="53"/>
  <c r="J17" i="53"/>
  <c r="J15" i="53"/>
  <c r="J13" i="53"/>
  <c r="J11" i="53"/>
  <c r="J9" i="53"/>
  <c r="J7" i="53"/>
  <c r="J5" i="53"/>
  <c r="J3" i="53"/>
  <c r="J87" i="51"/>
  <c r="J85" i="51"/>
  <c r="J83" i="51"/>
  <c r="J81" i="51"/>
  <c r="J79" i="51"/>
  <c r="J77" i="51"/>
  <c r="J75" i="51"/>
  <c r="J73" i="51"/>
  <c r="J71" i="51"/>
  <c r="J69" i="51"/>
  <c r="J67" i="51"/>
  <c r="J65" i="51"/>
  <c r="J63" i="51"/>
  <c r="J61" i="51"/>
  <c r="J59" i="51"/>
  <c r="J57" i="51"/>
  <c r="J55" i="51"/>
  <c r="J53" i="51"/>
  <c r="J51" i="51"/>
  <c r="J49" i="51"/>
  <c r="J47" i="51"/>
  <c r="J43" i="51"/>
  <c r="J41" i="51"/>
  <c r="J39" i="51"/>
  <c r="J37" i="51"/>
  <c r="J35" i="51"/>
  <c r="J33" i="51"/>
  <c r="J31" i="51"/>
  <c r="J29" i="51"/>
  <c r="J27" i="51"/>
  <c r="J25" i="51"/>
  <c r="J23" i="51"/>
  <c r="J21" i="51"/>
  <c r="J19" i="51"/>
  <c r="J17" i="51"/>
  <c r="J15" i="51"/>
  <c r="J13" i="51"/>
  <c r="J11" i="51"/>
  <c r="J9" i="51"/>
  <c r="J7" i="51"/>
  <c r="J5" i="51"/>
  <c r="J3" i="51"/>
  <c r="J87" i="48"/>
  <c r="J85" i="48"/>
  <c r="J83" i="48"/>
  <c r="J81" i="48"/>
  <c r="J79" i="48"/>
  <c r="J77" i="48"/>
  <c r="J75" i="48"/>
  <c r="J73" i="48"/>
  <c r="J71" i="48"/>
  <c r="J69" i="48"/>
  <c r="J67" i="48"/>
  <c r="J65" i="48"/>
  <c r="J63" i="48"/>
  <c r="J61" i="48"/>
  <c r="J59" i="48"/>
  <c r="J57" i="48"/>
  <c r="J55" i="48"/>
  <c r="J53" i="48"/>
  <c r="J51" i="48"/>
  <c r="J49" i="48"/>
  <c r="J47" i="48"/>
  <c r="J43" i="48"/>
  <c r="J41" i="48"/>
  <c r="J39" i="48"/>
  <c r="J37" i="48"/>
  <c r="J35" i="48"/>
  <c r="J33" i="48"/>
  <c r="J31" i="48"/>
  <c r="J29" i="48"/>
  <c r="J27" i="48"/>
  <c r="J25" i="48"/>
  <c r="J23" i="48"/>
  <c r="J21" i="48"/>
  <c r="J19" i="48"/>
  <c r="J17" i="48"/>
  <c r="J15" i="48"/>
  <c r="J13" i="48"/>
  <c r="J11" i="48"/>
  <c r="J9" i="48"/>
  <c r="J7" i="48"/>
  <c r="J5" i="48"/>
  <c r="J3" i="48"/>
  <c r="J87" i="47"/>
  <c r="J85" i="47"/>
  <c r="J83" i="47"/>
  <c r="J81" i="47"/>
  <c r="J79" i="47"/>
  <c r="J77" i="47"/>
  <c r="J75" i="47"/>
  <c r="J73" i="47"/>
  <c r="J71" i="47"/>
  <c r="J69" i="47"/>
  <c r="J67" i="47"/>
  <c r="J65" i="47"/>
  <c r="J63" i="47"/>
  <c r="J61" i="47"/>
  <c r="J59" i="47"/>
  <c r="J57" i="47"/>
  <c r="J55" i="47"/>
  <c r="J53" i="47"/>
  <c r="J51" i="47"/>
  <c r="J49" i="47"/>
  <c r="J47" i="47"/>
  <c r="J43" i="47"/>
  <c r="J41" i="47"/>
  <c r="J39" i="47"/>
  <c r="J37" i="47"/>
  <c r="J35" i="47"/>
  <c r="J33" i="47"/>
  <c r="J31" i="47"/>
  <c r="J29" i="47"/>
  <c r="J27" i="47"/>
  <c r="J25" i="47"/>
  <c r="J23" i="47"/>
  <c r="J21" i="47"/>
  <c r="J19" i="47"/>
  <c r="J17" i="47"/>
  <c r="J15" i="47"/>
  <c r="J13" i="47"/>
  <c r="J11" i="47"/>
  <c r="J9" i="47"/>
  <c r="J7" i="47"/>
  <c r="J5" i="47"/>
  <c r="J3" i="47"/>
  <c r="J87" i="46"/>
  <c r="J85" i="46"/>
  <c r="J83" i="46"/>
  <c r="J81" i="46"/>
  <c r="J79" i="46"/>
  <c r="J77" i="46"/>
  <c r="J75" i="46"/>
  <c r="J73" i="46"/>
  <c r="J71" i="46"/>
  <c r="J69" i="46"/>
  <c r="J67" i="46"/>
  <c r="J65" i="46"/>
  <c r="J63" i="46"/>
  <c r="J61" i="46"/>
  <c r="J59" i="46"/>
  <c r="J57" i="46"/>
  <c r="J55" i="46"/>
  <c r="J53" i="46"/>
  <c r="J51" i="46"/>
  <c r="J49" i="46"/>
  <c r="J47" i="46"/>
  <c r="J43" i="46"/>
  <c r="J41" i="46"/>
  <c r="J39" i="46"/>
  <c r="J37" i="46"/>
  <c r="J35" i="46"/>
  <c r="J33" i="46"/>
  <c r="J31" i="46"/>
  <c r="J29" i="46"/>
  <c r="J27" i="46"/>
  <c r="J25" i="46"/>
  <c r="J23" i="46"/>
  <c r="J21" i="46"/>
  <c r="J19" i="46"/>
  <c r="J17" i="46"/>
  <c r="J15" i="46"/>
  <c r="J13" i="46"/>
  <c r="J11" i="46"/>
  <c r="J9" i="46"/>
  <c r="J7" i="46"/>
  <c r="J5" i="46"/>
  <c r="J3" i="46"/>
  <c r="J87" i="43"/>
  <c r="J85" i="43"/>
  <c r="J83" i="43"/>
  <c r="J81" i="43"/>
  <c r="J79" i="43"/>
  <c r="J77" i="43"/>
  <c r="J75" i="43"/>
  <c r="J73" i="43"/>
  <c r="J71" i="43"/>
  <c r="J69" i="43"/>
  <c r="J67" i="43"/>
  <c r="J65" i="43"/>
  <c r="J63" i="43"/>
  <c r="J61" i="43"/>
  <c r="J59" i="43"/>
  <c r="J57" i="43"/>
  <c r="J55" i="43"/>
  <c r="J53" i="43"/>
  <c r="J51" i="43"/>
  <c r="J49" i="43"/>
  <c r="J47" i="43"/>
  <c r="J43" i="43"/>
  <c r="J41" i="43"/>
  <c r="J39" i="43"/>
  <c r="J37" i="43"/>
  <c r="J35" i="43"/>
  <c r="J33" i="43"/>
  <c r="J31" i="43"/>
  <c r="J29" i="43"/>
  <c r="J27" i="43"/>
  <c r="J25" i="43"/>
  <c r="J23" i="43"/>
  <c r="J21" i="43"/>
  <c r="J19" i="43"/>
  <c r="J17" i="43"/>
  <c r="J15" i="43"/>
  <c r="J13" i="43"/>
  <c r="J11" i="43"/>
  <c r="J9" i="43"/>
  <c r="J7" i="43"/>
  <c r="J5" i="43"/>
  <c r="J3" i="43"/>
  <c r="J87" i="42"/>
  <c r="J85" i="42"/>
  <c r="J83" i="42"/>
  <c r="J81" i="42"/>
  <c r="J79" i="42"/>
  <c r="J77" i="42"/>
  <c r="J75" i="42"/>
  <c r="J73" i="42"/>
  <c r="J71" i="42"/>
  <c r="J69" i="42"/>
  <c r="J67" i="42"/>
  <c r="J65" i="42"/>
  <c r="J63" i="42"/>
  <c r="J61" i="42"/>
  <c r="J59" i="42"/>
  <c r="J57" i="42"/>
  <c r="J55" i="42"/>
  <c r="J53" i="42"/>
  <c r="J51" i="42"/>
  <c r="J49" i="42"/>
  <c r="J47" i="42"/>
  <c r="J43" i="42"/>
  <c r="J41" i="42"/>
  <c r="J39" i="42"/>
  <c r="J37" i="42"/>
  <c r="J35" i="42"/>
  <c r="J33" i="42"/>
  <c r="J31" i="42"/>
  <c r="J29" i="42"/>
  <c r="J25" i="42"/>
  <c r="J23" i="42"/>
  <c r="J21" i="42"/>
  <c r="J19" i="42"/>
  <c r="J17" i="42"/>
  <c r="J15" i="42"/>
  <c r="J13" i="42"/>
  <c r="J11" i="42"/>
  <c r="J9" i="42"/>
  <c r="J7" i="42"/>
  <c r="J5" i="42"/>
  <c r="J3" i="42"/>
  <c r="J87" i="24"/>
  <c r="J85" i="24"/>
  <c r="J83" i="24"/>
  <c r="J81" i="24"/>
  <c r="J79" i="24"/>
  <c r="J77" i="24"/>
  <c r="J75" i="24"/>
  <c r="J73" i="24"/>
  <c r="J71" i="24"/>
  <c r="J69" i="24"/>
  <c r="J67" i="24"/>
  <c r="J65" i="24"/>
  <c r="J63" i="24"/>
  <c r="J61" i="24"/>
  <c r="J59" i="24"/>
  <c r="J57" i="24"/>
  <c r="J55" i="24"/>
  <c r="J53" i="24"/>
  <c r="J51" i="24"/>
  <c r="J49" i="24"/>
  <c r="J47" i="24"/>
  <c r="J133" i="4"/>
  <c r="J131" i="4"/>
  <c r="J129" i="4"/>
  <c r="J127" i="4"/>
  <c r="J125" i="4"/>
  <c r="J123" i="4"/>
  <c r="J121" i="4"/>
  <c r="J119" i="4"/>
  <c r="J117" i="4"/>
  <c r="J115" i="4"/>
  <c r="J113" i="4"/>
  <c r="J111" i="4"/>
  <c r="J109" i="4"/>
  <c r="J107" i="4"/>
  <c r="J105" i="4"/>
  <c r="J103" i="4"/>
  <c r="J93" i="4"/>
  <c r="J115" i="30"/>
  <c r="J121" i="30"/>
  <c r="J117" i="30"/>
  <c r="J17" i="37"/>
  <c r="J11" i="10"/>
  <c r="J19" i="8"/>
  <c r="J17" i="8"/>
  <c r="J45" i="60" l="1"/>
  <c r="J89" i="66"/>
  <c r="J45" i="66"/>
  <c r="J89" i="63"/>
  <c r="J45" i="53"/>
  <c r="J45" i="61"/>
  <c r="J41" i="4" s="1"/>
  <c r="J45" i="42"/>
  <c r="J45" i="43"/>
  <c r="J45" i="47"/>
  <c r="J89" i="43"/>
  <c r="J89" i="47"/>
  <c r="J89" i="51"/>
  <c r="J89" i="54"/>
  <c r="J89" i="56"/>
  <c r="J89" i="24"/>
  <c r="J89" i="42"/>
  <c r="J89" i="46"/>
  <c r="J45" i="48"/>
  <c r="J89" i="48"/>
  <c r="J89" i="53"/>
  <c r="J89" i="55"/>
  <c r="J89" i="57"/>
  <c r="J89" i="60"/>
  <c r="J45" i="62"/>
  <c r="J45" i="46"/>
  <c r="J45" i="51"/>
  <c r="J45" i="54"/>
  <c r="J221" i="35" l="1"/>
  <c r="J177" i="35"/>
  <c r="J133" i="35"/>
  <c r="J89" i="35"/>
  <c r="J45" i="35"/>
  <c r="J123" i="30" l="1"/>
  <c r="J119" i="30"/>
  <c r="J113" i="30"/>
  <c r="J111" i="30"/>
  <c r="J109" i="30"/>
  <c r="J107" i="30"/>
  <c r="J105" i="30"/>
  <c r="J103" i="30"/>
  <c r="J101" i="30"/>
  <c r="J99" i="30"/>
  <c r="J97" i="30"/>
  <c r="J95" i="30"/>
  <c r="J93" i="30"/>
  <c r="J91" i="30"/>
  <c r="J89" i="30"/>
  <c r="J87" i="30"/>
  <c r="J85" i="30"/>
  <c r="J83" i="30"/>
  <c r="J81" i="30"/>
  <c r="J79" i="30"/>
  <c r="J77" i="30"/>
  <c r="J75" i="30"/>
  <c r="J73" i="30"/>
  <c r="J71" i="30"/>
  <c r="J69" i="30"/>
  <c r="J67" i="30"/>
  <c r="J65" i="30"/>
  <c r="J63" i="30"/>
  <c r="J61" i="30"/>
  <c r="J59" i="30"/>
  <c r="J57" i="30"/>
  <c r="J55" i="30"/>
  <c r="J53" i="30"/>
  <c r="J51" i="30"/>
  <c r="J49" i="30"/>
  <c r="J47" i="30"/>
  <c r="J45" i="30"/>
  <c r="J43" i="30"/>
  <c r="J41" i="30"/>
  <c r="J39" i="30"/>
  <c r="J37" i="30"/>
  <c r="J35" i="30"/>
  <c r="J33" i="30"/>
  <c r="J31" i="30"/>
  <c r="J29" i="30"/>
  <c r="J27" i="30"/>
  <c r="J25" i="30"/>
  <c r="J23" i="30"/>
  <c r="J21" i="30"/>
  <c r="J19" i="30"/>
  <c r="J17" i="30"/>
  <c r="J15" i="30"/>
  <c r="J13" i="30"/>
  <c r="J11" i="30"/>
  <c r="J9" i="30"/>
  <c r="J7" i="30"/>
  <c r="J45" i="14"/>
  <c r="J33" i="4" s="1"/>
  <c r="J43" i="14"/>
  <c r="J41" i="14"/>
  <c r="J39" i="14"/>
  <c r="J37" i="14"/>
  <c r="J35" i="14"/>
  <c r="J33" i="14"/>
  <c r="J31" i="14"/>
  <c r="J29" i="14"/>
  <c r="J27" i="14"/>
  <c r="J25" i="14"/>
  <c r="J23" i="14"/>
  <c r="J21" i="14"/>
  <c r="J19" i="14"/>
  <c r="J17" i="14"/>
  <c r="J15" i="14"/>
  <c r="J13" i="14"/>
  <c r="J11" i="14"/>
  <c r="J9" i="14"/>
  <c r="J7" i="14"/>
  <c r="J35" i="19"/>
  <c r="J33" i="19"/>
  <c r="J31" i="19"/>
  <c r="J29" i="19"/>
  <c r="J27" i="19"/>
  <c r="J25" i="19"/>
  <c r="J23" i="19"/>
  <c r="J21" i="19"/>
  <c r="J19" i="19"/>
  <c r="J17" i="19"/>
  <c r="J15" i="19"/>
  <c r="J13" i="19"/>
  <c r="J11" i="19"/>
  <c r="J9" i="19"/>
  <c r="J45" i="18"/>
  <c r="J37" i="4" s="1"/>
  <c r="J43" i="18"/>
  <c r="J41" i="18"/>
  <c r="J39" i="18"/>
  <c r="J37" i="18"/>
  <c r="J35" i="18"/>
  <c r="J33" i="18"/>
  <c r="J31" i="18"/>
  <c r="J29" i="18"/>
  <c r="J27" i="18"/>
  <c r="J25" i="18"/>
  <c r="J23" i="18"/>
  <c r="J21" i="18"/>
  <c r="J19" i="18"/>
  <c r="J17" i="18"/>
  <c r="J15" i="18"/>
  <c r="J13" i="18"/>
  <c r="J11" i="18"/>
  <c r="J9" i="18"/>
  <c r="J7" i="18"/>
  <c r="J45" i="19" l="1"/>
  <c r="J39" i="4" s="1"/>
  <c r="J133" i="30"/>
  <c r="J31" i="4" s="1"/>
  <c r="J45" i="31"/>
  <c r="J25" i="4" s="1"/>
  <c r="J111" i="29"/>
  <c r="J109" i="29"/>
  <c r="J87" i="29"/>
  <c r="J85" i="29"/>
  <c r="J89" i="29"/>
  <c r="J91" i="29"/>
  <c r="J93" i="29"/>
  <c r="J95" i="29"/>
  <c r="J97" i="29"/>
  <c r="J99" i="29"/>
  <c r="J101" i="29"/>
  <c r="J103" i="29"/>
  <c r="J105" i="29"/>
  <c r="J107" i="29"/>
  <c r="J79" i="29"/>
  <c r="J77" i="29"/>
  <c r="J75" i="29"/>
  <c r="J73" i="29"/>
  <c r="J71" i="29"/>
  <c r="J69" i="29"/>
  <c r="J67" i="29"/>
  <c r="J65" i="29"/>
  <c r="J63" i="29"/>
  <c r="J57" i="29"/>
  <c r="J55" i="29"/>
  <c r="J53" i="29"/>
  <c r="J51" i="29"/>
  <c r="J45" i="29"/>
  <c r="J43" i="29"/>
  <c r="J41" i="29"/>
  <c r="J39" i="29"/>
  <c r="J37" i="29"/>
  <c r="J35" i="29"/>
  <c r="J33" i="29"/>
  <c r="J31" i="29"/>
  <c r="J29" i="29" l="1"/>
  <c r="J27" i="29"/>
  <c r="J17" i="29"/>
  <c r="J15" i="29"/>
  <c r="J13" i="29"/>
  <c r="J11" i="29"/>
  <c r="J9" i="29"/>
  <c r="J7" i="29"/>
  <c r="J15" i="37" l="1"/>
  <c r="J13" i="37"/>
  <c r="J11" i="37"/>
  <c r="J9" i="37"/>
  <c r="J7" i="37"/>
  <c r="J5" i="37"/>
  <c r="J3" i="37"/>
  <c r="J45" i="37" l="1"/>
  <c r="J17" i="4" s="1"/>
  <c r="J81" i="29" l="1"/>
  <c r="J83" i="29"/>
  <c r="J43" i="20" l="1"/>
  <c r="J41" i="20"/>
  <c r="J39" i="20"/>
  <c r="J37" i="20"/>
  <c r="J35" i="20"/>
  <c r="J33" i="20"/>
  <c r="J31" i="20"/>
  <c r="J29" i="20"/>
  <c r="J27" i="20"/>
  <c r="J25" i="20"/>
  <c r="J23" i="20"/>
  <c r="J21" i="20"/>
  <c r="J19" i="20"/>
  <c r="J17" i="20"/>
  <c r="J15" i="20"/>
  <c r="J13" i="20"/>
  <c r="J11" i="20"/>
  <c r="J9" i="20"/>
  <c r="J7" i="20"/>
  <c r="J45" i="20" l="1"/>
  <c r="J43" i="4" s="1"/>
  <c r="J239" i="35"/>
  <c r="J237" i="35"/>
  <c r="J235" i="35"/>
  <c r="J233" i="35"/>
  <c r="J231" i="35"/>
  <c r="J229" i="35"/>
  <c r="J227" i="35"/>
  <c r="J225" i="35"/>
  <c r="J223" i="35"/>
  <c r="J217" i="35" l="1"/>
  <c r="J215" i="35"/>
  <c r="J213" i="35"/>
  <c r="J211" i="35"/>
  <c r="J209" i="35"/>
  <c r="J207" i="35"/>
  <c r="J205" i="35"/>
  <c r="J203" i="35"/>
  <c r="J201" i="35"/>
  <c r="J199" i="35"/>
  <c r="J197" i="35"/>
  <c r="J195" i="35"/>
  <c r="J193" i="35"/>
  <c r="J189" i="35"/>
  <c r="J187" i="35"/>
  <c r="J185" i="35"/>
  <c r="J183" i="35"/>
  <c r="J181" i="35"/>
  <c r="J179" i="35"/>
  <c r="J175" i="35"/>
  <c r="J173" i="35"/>
  <c r="J171" i="35"/>
  <c r="J169" i="35"/>
  <c r="J167" i="35"/>
  <c r="J165" i="35"/>
  <c r="J163" i="35"/>
  <c r="J161" i="35"/>
  <c r="J159" i="35"/>
  <c r="J157" i="35"/>
  <c r="J155" i="35"/>
  <c r="J153" i="35"/>
  <c r="J151" i="35"/>
  <c r="J149" i="35"/>
  <c r="J147" i="35"/>
  <c r="J145" i="35"/>
  <c r="J143" i="35"/>
  <c r="J139" i="35"/>
  <c r="J137" i="35"/>
  <c r="J135" i="35"/>
  <c r="J131" i="35"/>
  <c r="J129" i="35"/>
  <c r="J127" i="35"/>
  <c r="J125" i="35"/>
  <c r="J123" i="35"/>
  <c r="J121" i="35"/>
  <c r="J119" i="35"/>
  <c r="J117" i="35"/>
  <c r="J115" i="35"/>
  <c r="J113" i="35"/>
  <c r="J111" i="35"/>
  <c r="J109" i="35"/>
  <c r="J107" i="35"/>
  <c r="J105" i="35"/>
  <c r="J103" i="35"/>
  <c r="J101" i="35"/>
  <c r="J99" i="35"/>
  <c r="J97" i="35"/>
  <c r="J95" i="35"/>
  <c r="J93" i="35"/>
  <c r="J91" i="35"/>
  <c r="J87" i="35"/>
  <c r="J85" i="35"/>
  <c r="J83" i="35"/>
  <c r="J81" i="35"/>
  <c r="J79" i="35"/>
  <c r="J77" i="35"/>
  <c r="J75" i="35"/>
  <c r="J71" i="35"/>
  <c r="J69" i="35"/>
  <c r="J67" i="35"/>
  <c r="J65" i="35"/>
  <c r="J63" i="35"/>
  <c r="J61" i="35"/>
  <c r="J59" i="35"/>
  <c r="J57" i="35"/>
  <c r="J55" i="35"/>
  <c r="J53" i="35"/>
  <c r="J51" i="35"/>
  <c r="J49" i="35"/>
  <c r="J47" i="35"/>
  <c r="J43" i="35"/>
  <c r="J41" i="35"/>
  <c r="J39" i="35"/>
  <c r="J37" i="35"/>
  <c r="J35" i="35"/>
  <c r="J33" i="35"/>
  <c r="J31" i="35"/>
  <c r="J29" i="35"/>
  <c r="J27" i="35"/>
  <c r="J25" i="35"/>
  <c r="J21" i="35"/>
  <c r="J19" i="35"/>
  <c r="J17" i="35"/>
  <c r="J15" i="35"/>
  <c r="J13" i="35"/>
  <c r="J11" i="35"/>
  <c r="J9" i="35"/>
  <c r="J7" i="35"/>
  <c r="I21" i="12" l="1"/>
  <c r="J45" i="12"/>
  <c r="J23" i="4" s="1"/>
  <c r="I23" i="12"/>
  <c r="I19" i="12"/>
  <c r="I17" i="12"/>
  <c r="I15" i="12"/>
  <c r="I13" i="12"/>
  <c r="I11" i="12"/>
  <c r="I7" i="12"/>
  <c r="J61" i="29" l="1"/>
  <c r="J59" i="29"/>
  <c r="J47" i="29"/>
  <c r="J25" i="29"/>
  <c r="J23" i="29"/>
  <c r="J21" i="29"/>
  <c r="J19" i="29"/>
  <c r="J5" i="29"/>
  <c r="J3" i="29"/>
  <c r="J165" i="29" l="1"/>
  <c r="J43" i="28"/>
  <c r="J41" i="28"/>
  <c r="J39" i="28"/>
  <c r="J37" i="28"/>
  <c r="J35" i="28"/>
  <c r="J33" i="28"/>
  <c r="J31" i="28"/>
  <c r="J29" i="28"/>
  <c r="J27" i="28"/>
  <c r="J25" i="28"/>
  <c r="J23" i="28"/>
  <c r="J21" i="28"/>
  <c r="J19" i="28"/>
  <c r="J17" i="28"/>
  <c r="J15" i="28"/>
  <c r="J13" i="28"/>
  <c r="J11" i="28"/>
  <c r="J9" i="28"/>
  <c r="J7" i="28"/>
  <c r="J5" i="28"/>
  <c r="J3" i="28"/>
  <c r="J169" i="29" l="1"/>
  <c r="J45" i="28"/>
  <c r="J35" i="4" s="1"/>
  <c r="J7" i="5"/>
  <c r="J5" i="4"/>
  <c r="J5" i="6"/>
  <c r="J5" i="10"/>
  <c r="J5" i="5"/>
  <c r="D5" i="27"/>
  <c r="H12" i="26" s="1"/>
  <c r="D7" i="27"/>
  <c r="D13" i="27"/>
  <c r="H18" i="26" s="1"/>
  <c r="I18" i="26" s="1"/>
  <c r="E10" i="26"/>
  <c r="D12" i="26"/>
  <c r="H15" i="26"/>
  <c r="I15" i="26" s="1"/>
  <c r="D30" i="26"/>
  <c r="D51" i="26" s="1"/>
  <c r="D54" i="26" s="1"/>
  <c r="I42" i="26"/>
  <c r="J171" i="29" l="1"/>
  <c r="J173" i="29" s="1"/>
  <c r="J175" i="29" s="1"/>
  <c r="H39" i="26"/>
  <c r="I39" i="26" s="1"/>
  <c r="D4" i="27"/>
  <c r="H9" i="26" s="1"/>
  <c r="C10" i="26" s="1"/>
  <c r="D33" i="26"/>
  <c r="E31" i="26"/>
  <c r="H36" i="26"/>
  <c r="J89" i="4"/>
  <c r="J87" i="4"/>
  <c r="J85" i="4"/>
  <c r="J83" i="4"/>
  <c r="J81" i="4"/>
  <c r="J79" i="4"/>
  <c r="J77" i="4"/>
  <c r="J75" i="4"/>
  <c r="J71" i="4"/>
  <c r="J69" i="4"/>
  <c r="J67" i="4"/>
  <c r="J65" i="4"/>
  <c r="J63" i="4"/>
  <c r="J61" i="4"/>
  <c r="J59" i="4"/>
  <c r="J43" i="21"/>
  <c r="J41" i="21"/>
  <c r="J39" i="21"/>
  <c r="J37" i="21"/>
  <c r="J35" i="21"/>
  <c r="J33" i="21"/>
  <c r="J31" i="21"/>
  <c r="J29" i="21"/>
  <c r="J27" i="21"/>
  <c r="J25" i="21"/>
  <c r="J23" i="21"/>
  <c r="J21" i="21"/>
  <c r="J19" i="21"/>
  <c r="J17" i="21"/>
  <c r="J15" i="21"/>
  <c r="J13" i="21"/>
  <c r="J11" i="21"/>
  <c r="J9" i="21"/>
  <c r="J7" i="21"/>
  <c r="J43" i="12"/>
  <c r="J41" i="12"/>
  <c r="J39" i="12"/>
  <c r="J37" i="12"/>
  <c r="J35" i="12"/>
  <c r="J33" i="12"/>
  <c r="J31" i="12"/>
  <c r="J29" i="12"/>
  <c r="J27" i="12"/>
  <c r="J25" i="12"/>
  <c r="J23" i="12"/>
  <c r="J21" i="12"/>
  <c r="J19" i="12"/>
  <c r="J17" i="12"/>
  <c r="J15" i="12"/>
  <c r="J13" i="12"/>
  <c r="J11" i="12"/>
  <c r="J7" i="12"/>
  <c r="J25" i="11"/>
  <c r="J23" i="11"/>
  <c r="J21" i="11"/>
  <c r="J19" i="11"/>
  <c r="J17" i="11"/>
  <c r="J15" i="11"/>
  <c r="J13" i="11"/>
  <c r="J11" i="11"/>
  <c r="J9" i="11"/>
  <c r="J7" i="11"/>
  <c r="J9" i="10"/>
  <c r="J7" i="10"/>
  <c r="J3" i="10"/>
  <c r="J27" i="8"/>
  <c r="J25" i="8"/>
  <c r="J23" i="8"/>
  <c r="J21" i="8"/>
  <c r="J15" i="8"/>
  <c r="J13" i="8"/>
  <c r="J11" i="8"/>
  <c r="J9" i="8"/>
  <c r="J7" i="8"/>
  <c r="J43" i="6"/>
  <c r="J41" i="6"/>
  <c r="J39" i="6"/>
  <c r="J37" i="6"/>
  <c r="J35" i="6"/>
  <c r="J33" i="6"/>
  <c r="J31" i="6"/>
  <c r="J29" i="6"/>
  <c r="J27" i="6"/>
  <c r="J25" i="6"/>
  <c r="J23" i="6"/>
  <c r="J21" i="6"/>
  <c r="J19" i="6"/>
  <c r="J17" i="6"/>
  <c r="J15" i="6"/>
  <c r="J13" i="6"/>
  <c r="J11" i="6"/>
  <c r="J9" i="6"/>
  <c r="J7" i="6"/>
  <c r="J3" i="6"/>
  <c r="J43" i="5"/>
  <c r="J41" i="5"/>
  <c r="J39" i="5"/>
  <c r="J37" i="5"/>
  <c r="J35" i="5"/>
  <c r="J33" i="5"/>
  <c r="J31" i="5"/>
  <c r="J29" i="5"/>
  <c r="J27" i="5"/>
  <c r="J25" i="5"/>
  <c r="J23" i="5"/>
  <c r="J21" i="5"/>
  <c r="J19" i="5"/>
  <c r="J17" i="5"/>
  <c r="J15" i="5"/>
  <c r="J13" i="5"/>
  <c r="J11" i="5"/>
  <c r="J9" i="5"/>
  <c r="J3" i="5"/>
  <c r="J3" i="4"/>
  <c r="J3" i="1"/>
  <c r="J5" i="1"/>
  <c r="J43" i="1"/>
  <c r="J41" i="1"/>
  <c r="J39" i="1"/>
  <c r="J37" i="1"/>
  <c r="J35" i="1"/>
  <c r="J33" i="1"/>
  <c r="J31" i="1"/>
  <c r="J29" i="1"/>
  <c r="J27" i="1"/>
  <c r="J25" i="1"/>
  <c r="J23" i="1"/>
  <c r="J21" i="1"/>
  <c r="J19" i="1"/>
  <c r="J17" i="1"/>
  <c r="J15" i="1"/>
  <c r="J13" i="1"/>
  <c r="J11" i="1"/>
  <c r="J9" i="1"/>
  <c r="J7" i="1"/>
  <c r="H60" i="26" l="1"/>
  <c r="I60" i="26" s="1"/>
  <c r="J45" i="1"/>
  <c r="J45" i="21"/>
  <c r="J177" i="29"/>
  <c r="J221" i="29" s="1"/>
  <c r="J265" i="29" s="1"/>
  <c r="J309" i="29" s="1"/>
  <c r="J353" i="29" s="1"/>
  <c r="J47" i="4" s="1"/>
  <c r="J45" i="5"/>
  <c r="J45" i="6"/>
  <c r="J7" i="4" s="1"/>
  <c r="J45" i="7"/>
  <c r="J9" i="4" s="1"/>
  <c r="J45" i="8"/>
  <c r="J13" i="4" s="1"/>
  <c r="J45" i="10"/>
  <c r="J15" i="4" s="1"/>
  <c r="O11" i="26"/>
  <c r="Q11" i="26"/>
  <c r="O13" i="26"/>
  <c r="C13" i="26"/>
  <c r="K8" i="26"/>
  <c r="O9" i="26"/>
  <c r="Q9" i="26"/>
  <c r="Q13" i="26"/>
  <c r="I36" i="26"/>
  <c r="H57" i="26" s="1"/>
  <c r="J101" i="4" l="1"/>
  <c r="J95" i="4"/>
  <c r="J45" i="4"/>
  <c r="J99" i="4"/>
  <c r="J91" i="4"/>
  <c r="J97" i="4"/>
  <c r="N15" i="26"/>
  <c r="O15" i="26"/>
  <c r="I10" i="26" s="1"/>
  <c r="Q15" i="26"/>
  <c r="P15" i="26"/>
  <c r="K9" i="26"/>
  <c r="K10" i="26"/>
  <c r="J135" i="4" l="1"/>
  <c r="I13" i="26"/>
  <c r="F12" i="26" s="1"/>
  <c r="I12" i="26" s="1"/>
  <c r="F9" i="26"/>
  <c r="I9" i="26" s="1"/>
  <c r="H30" i="26" s="1"/>
  <c r="E13" i="26"/>
  <c r="H33" i="26" l="1"/>
  <c r="I24" i="26"/>
  <c r="I6" i="26" s="1"/>
  <c r="C31" i="26" l="1"/>
  <c r="Q30" i="26" l="1"/>
  <c r="O32" i="26"/>
  <c r="Q32" i="26"/>
  <c r="O34" i="26"/>
  <c r="O30" i="26"/>
  <c r="C34" i="26"/>
  <c r="Q34" i="26"/>
  <c r="K29" i="26"/>
  <c r="K30" i="26" l="1"/>
  <c r="K31" i="26" s="1"/>
  <c r="N36" i="26"/>
  <c r="O36" i="26"/>
  <c r="P36" i="26"/>
  <c r="Q36" i="26"/>
  <c r="I31" i="26" l="1"/>
  <c r="E34" i="26" s="1"/>
  <c r="I34" i="26"/>
  <c r="F33" i="26" s="1"/>
  <c r="I33" i="26" s="1"/>
  <c r="F30" i="26"/>
  <c r="I30" i="26" s="1"/>
  <c r="H51" i="26" s="1"/>
  <c r="I45" i="26" l="1"/>
  <c r="I27" i="26" s="1"/>
  <c r="H54" i="26"/>
  <c r="C52" i="26" s="1"/>
  <c r="O51" i="26" l="1"/>
  <c r="K50" i="26"/>
  <c r="E52" i="26" l="1"/>
  <c r="I52" i="26"/>
  <c r="F51" i="26" s="1"/>
  <c r="F57" i="26" l="1"/>
  <c r="I57" i="26" s="1"/>
  <c r="I51" i="26"/>
  <c r="F54" i="26"/>
  <c r="I54" i="26" s="1"/>
  <c r="I63" i="26" l="1"/>
  <c r="I48" i="26" s="1"/>
</calcChain>
</file>

<file path=xl/comments1.xml><?xml version="1.0" encoding="utf-8"?>
<comments xmlns="http://schemas.openxmlformats.org/spreadsheetml/2006/main">
  <authors>
    <author>Mastr_2016</author>
  </authors>
  <commentList>
    <comment ref="D11" authorId="0" shapeId="0">
      <text>
        <r>
          <rPr>
            <b/>
            <sz val="9"/>
            <color indexed="81"/>
            <rFont val="MS P ゴシック"/>
            <family val="3"/>
            <charset val="128"/>
          </rPr>
          <t>鉄骨工事、SRC造の鉄骨工事</t>
        </r>
        <r>
          <rPr>
            <sz val="9"/>
            <color indexed="81"/>
            <rFont val="MS P ゴシック"/>
            <family val="3"/>
            <charset val="128"/>
          </rPr>
          <t xml:space="preserve">
</t>
        </r>
      </text>
    </comment>
    <comment ref="D14" authorId="0" shapeId="0">
      <text>
        <r>
          <rPr>
            <b/>
            <sz val="9"/>
            <color indexed="81"/>
            <rFont val="MS P ゴシック"/>
            <family val="3"/>
            <charset val="128"/>
          </rPr>
          <t>家具、造園、外構、舗装、取壊、電波障害防除、さく井等</t>
        </r>
      </text>
    </comment>
    <comment ref="D17" authorId="0" shapeId="0">
      <text>
        <r>
          <rPr>
            <b/>
            <sz val="9"/>
            <color indexed="81"/>
            <rFont val="MS P ゴシック"/>
            <family val="3"/>
            <charset val="128"/>
          </rPr>
          <t>残土処分費等</t>
        </r>
      </text>
    </comment>
  </commentList>
</comments>
</file>

<file path=xl/sharedStrings.xml><?xml version="1.0" encoding="utf-8"?>
<sst xmlns="http://schemas.openxmlformats.org/spreadsheetml/2006/main" count="3319" uniqueCount="1077">
  <si>
    <t>番号</t>
    <rPh sb="0" eb="2">
      <t>バンゴウ</t>
    </rPh>
    <phoneticPr fontId="4"/>
  </si>
  <si>
    <t>名       称</t>
    <rPh sb="0" eb="9">
      <t>メイショウ</t>
    </rPh>
    <phoneticPr fontId="4"/>
  </si>
  <si>
    <t>内    容</t>
    <rPh sb="0" eb="6">
      <t>ナイヨウ</t>
    </rPh>
    <phoneticPr fontId="4"/>
  </si>
  <si>
    <t>数　量</t>
    <rPh sb="0" eb="1">
      <t>カズ</t>
    </rPh>
    <rPh sb="2" eb="3">
      <t>リョウ</t>
    </rPh>
    <phoneticPr fontId="4"/>
  </si>
  <si>
    <t>単位</t>
    <rPh sb="0" eb="2">
      <t>タンイ</t>
    </rPh>
    <phoneticPr fontId="4"/>
  </si>
  <si>
    <t>単　　価</t>
    <rPh sb="0" eb="1">
      <t>タン</t>
    </rPh>
    <rPh sb="3" eb="4">
      <t>アタイ</t>
    </rPh>
    <phoneticPr fontId="4"/>
  </si>
  <si>
    <t>金　　額</t>
    <rPh sb="0" eb="1">
      <t>キン</t>
    </rPh>
    <rPh sb="3" eb="4">
      <t>ガク</t>
    </rPh>
    <phoneticPr fontId="4"/>
  </si>
  <si>
    <t>備考</t>
    <rPh sb="0" eb="2">
      <t>ビコウ</t>
    </rPh>
    <phoneticPr fontId="4"/>
  </si>
  <si>
    <t>単   価</t>
    <rPh sb="0" eb="5">
      <t>タンカ</t>
    </rPh>
    <phoneticPr fontId="4"/>
  </si>
  <si>
    <t>金     額</t>
    <rPh sb="0" eb="7">
      <t>キンガク</t>
    </rPh>
    <phoneticPr fontId="4"/>
  </si>
  <si>
    <t>根拠</t>
    <rPh sb="0" eb="2">
      <t>コンキョ</t>
    </rPh>
    <phoneticPr fontId="4"/>
  </si>
  <si>
    <t>記号</t>
    <rPh sb="0" eb="2">
      <t>キゴウ</t>
    </rPh>
    <phoneticPr fontId="4"/>
  </si>
  <si>
    <t>単　　　価　　　根　　　拠　　　等</t>
    <rPh sb="0" eb="5">
      <t>タンカ</t>
    </rPh>
    <rPh sb="8" eb="13">
      <t>コンキョ</t>
    </rPh>
    <rPh sb="16" eb="17">
      <t>トウ</t>
    </rPh>
    <phoneticPr fontId="4"/>
  </si>
  <si>
    <t>掛率</t>
    <rPh sb="0" eb="2">
      <t>カケリツ</t>
    </rPh>
    <phoneticPr fontId="4"/>
  </si>
  <si>
    <t>見積１</t>
    <rPh sb="0" eb="2">
      <t>ミツモリ</t>
    </rPh>
    <phoneticPr fontId="4"/>
  </si>
  <si>
    <t>見積２</t>
    <rPh sb="0" eb="2">
      <t>ミツモリ</t>
    </rPh>
    <phoneticPr fontId="4"/>
  </si>
  <si>
    <t>見積３</t>
    <rPh sb="0" eb="2">
      <t>ミツモリ</t>
    </rPh>
    <phoneticPr fontId="4"/>
  </si>
  <si>
    <t>式</t>
    <rPh sb="0" eb="1">
      <t>シキ</t>
    </rPh>
    <phoneticPr fontId="4"/>
  </si>
  <si>
    <t>小計</t>
    <rPh sb="0" eb="2">
      <t>ショウケイ</t>
    </rPh>
    <phoneticPr fontId="3"/>
  </si>
  <si>
    <t/>
  </si>
  <si>
    <t>計</t>
    <rPh sb="0" eb="1">
      <t>ケイ</t>
    </rPh>
    <phoneticPr fontId="20"/>
  </si>
  <si>
    <t>一般管理費</t>
    <rPh sb="0" eb="2">
      <t>イッパン</t>
    </rPh>
    <rPh sb="2" eb="4">
      <t>カンリ</t>
    </rPh>
    <rPh sb="4" eb="5">
      <t>ヒ</t>
    </rPh>
    <phoneticPr fontId="20"/>
  </si>
  <si>
    <t xml:space="preserve">                </t>
  </si>
  <si>
    <t>％</t>
    <phoneticPr fontId="20"/>
  </si>
  <si>
    <t>発生材処分費</t>
    <phoneticPr fontId="20"/>
  </si>
  <si>
    <t>その他工事</t>
    <rPh sb="2" eb="3">
      <t>タ</t>
    </rPh>
    <rPh sb="3" eb="5">
      <t>コウジ</t>
    </rPh>
    <phoneticPr fontId="20"/>
  </si>
  <si>
    <t>Gp：一般管理比率（％）・Cp：工事原価（千円）</t>
    <rPh sb="3" eb="5">
      <t>イッパン</t>
    </rPh>
    <rPh sb="5" eb="7">
      <t>カンリ</t>
    </rPh>
    <rPh sb="7" eb="9">
      <t>ヒリツ</t>
    </rPh>
    <rPh sb="16" eb="20">
      <t>コウジゲンカ</t>
    </rPh>
    <rPh sb="21" eb="23">
      <t>センエン</t>
    </rPh>
    <phoneticPr fontId="3"/>
  </si>
  <si>
    <t>労務費が著しく少ない工事</t>
    <rPh sb="0" eb="3">
      <t>ロウムヒ</t>
    </rPh>
    <rPh sb="4" eb="5">
      <t>イチジル</t>
    </rPh>
    <rPh sb="7" eb="8">
      <t>スク</t>
    </rPh>
    <phoneticPr fontId="20"/>
  </si>
  <si>
    <t>15.065-1.028×Log（Cp）</t>
    <phoneticPr fontId="20"/>
  </si>
  <si>
    <t>※処分費含む</t>
    <rPh sb="1" eb="3">
      <t>ショブン</t>
    </rPh>
    <rPh sb="3" eb="4">
      <t>ヒ</t>
    </rPh>
    <rPh sb="4" eb="5">
      <t>フク</t>
    </rPh>
    <phoneticPr fontId="20"/>
  </si>
  <si>
    <t>一般工事＋積上げ現場管理費</t>
    <rPh sb="5" eb="7">
      <t>ツミア</t>
    </rPh>
    <rPh sb="8" eb="10">
      <t>ゲンバ</t>
    </rPh>
    <rPh sb="10" eb="13">
      <t>カンリヒ</t>
    </rPh>
    <phoneticPr fontId="20"/>
  </si>
  <si>
    <t>工事原価（Cp）</t>
    <rPh sb="0" eb="2">
      <t>コウジ</t>
    </rPh>
    <rPh sb="2" eb="4">
      <t>ゲンカ</t>
    </rPh>
    <phoneticPr fontId="20"/>
  </si>
  <si>
    <t>30億円を超える</t>
    <rPh sb="2" eb="3">
      <t>オク</t>
    </rPh>
    <rPh sb="3" eb="4">
      <t>エン</t>
    </rPh>
    <rPh sb="5" eb="6">
      <t>コ</t>
    </rPh>
    <phoneticPr fontId="20"/>
  </si>
  <si>
    <t>5百万円≦Cp&lt;30億円</t>
    <rPh sb="1" eb="4">
      <t>ヒャクマンエン</t>
    </rPh>
    <rPh sb="10" eb="12">
      <t>オクエン</t>
    </rPh>
    <phoneticPr fontId="20"/>
  </si>
  <si>
    <t>5百万円以下</t>
    <rPh sb="1" eb="3">
      <t>ヒャクマン</t>
    </rPh>
    <rPh sb="3" eb="4">
      <t>エン</t>
    </rPh>
    <rPh sb="4" eb="6">
      <t>イカ</t>
    </rPh>
    <phoneticPr fontId="20"/>
  </si>
  <si>
    <t>現場管理費</t>
    <rPh sb="0" eb="2">
      <t>ゲンバ</t>
    </rPh>
    <rPh sb="2" eb="4">
      <t>カンリ</t>
    </rPh>
    <rPh sb="4" eb="5">
      <t>ヒ</t>
    </rPh>
    <phoneticPr fontId="20"/>
  </si>
  <si>
    <t>式</t>
    <rPh sb="0" eb="1">
      <t>シキ</t>
    </rPh>
    <phoneticPr fontId="20"/>
  </si>
  <si>
    <t>積上げによる現場管理費</t>
    <rPh sb="0" eb="2">
      <t>ツミア</t>
    </rPh>
    <rPh sb="6" eb="8">
      <t>ゲンバ</t>
    </rPh>
    <rPh sb="8" eb="10">
      <t>カンリ</t>
    </rPh>
    <rPh sb="10" eb="11">
      <t>ヒ</t>
    </rPh>
    <phoneticPr fontId="20"/>
  </si>
  <si>
    <t>積上げ分</t>
    <rPh sb="0" eb="2">
      <t>ツミア</t>
    </rPh>
    <rPh sb="3" eb="4">
      <t>ブン</t>
    </rPh>
    <phoneticPr fontId="20"/>
  </si>
  <si>
    <t>％</t>
    <phoneticPr fontId="20"/>
  </si>
  <si>
    <t>Jo：現場監理費率（％）・Np：純工事費（千円）・T：工期（ヶ月）</t>
    <rPh sb="3" eb="5">
      <t>ゲンバ</t>
    </rPh>
    <rPh sb="5" eb="8">
      <t>カンリヒ</t>
    </rPh>
    <rPh sb="8" eb="9">
      <t>リツ</t>
    </rPh>
    <rPh sb="16" eb="17">
      <t>ジュン</t>
    </rPh>
    <rPh sb="17" eb="20">
      <t>コウジヒ</t>
    </rPh>
    <rPh sb="21" eb="23">
      <t>センエン</t>
    </rPh>
    <rPh sb="27" eb="29">
      <t>コウキ</t>
    </rPh>
    <rPh sb="31" eb="32">
      <t>ゲツ</t>
    </rPh>
    <phoneticPr fontId="3"/>
  </si>
  <si>
    <t>発生材処分費</t>
    <phoneticPr fontId="20"/>
  </si>
  <si>
    <t>356.20×Np＾-0.4085×T＾0.5766</t>
    <phoneticPr fontId="20"/>
  </si>
  <si>
    <t>151.08×Np＾-0.3396×T＾0.5860</t>
    <phoneticPr fontId="20"/>
  </si>
  <si>
    <t>下限：</t>
    <rPh sb="0" eb="2">
      <t>カゲン</t>
    </rPh>
    <phoneticPr fontId="20"/>
  </si>
  <si>
    <t>純工事費計</t>
    <rPh sb="0" eb="1">
      <t>ジュン</t>
    </rPh>
    <rPh sb="1" eb="4">
      <t>コウジヒ</t>
    </rPh>
    <rPh sb="4" eb="5">
      <t>ケイ</t>
    </rPh>
    <phoneticPr fontId="20"/>
  </si>
  <si>
    <t>上限：</t>
    <rPh sb="0" eb="2">
      <t>ジョウゲン</t>
    </rPh>
    <phoneticPr fontId="20"/>
  </si>
  <si>
    <t>※処分費除く</t>
    <rPh sb="1" eb="3">
      <t>ショブン</t>
    </rPh>
    <rPh sb="3" eb="4">
      <t>ヒ</t>
    </rPh>
    <rPh sb="4" eb="5">
      <t>ノゾ</t>
    </rPh>
    <phoneticPr fontId="20"/>
  </si>
  <si>
    <t>一般工事＋積上げ共通費</t>
    <rPh sb="5" eb="7">
      <t>ツミア</t>
    </rPh>
    <rPh sb="8" eb="10">
      <t>キョウツウ</t>
    </rPh>
    <rPh sb="10" eb="11">
      <t>ヒ</t>
    </rPh>
    <phoneticPr fontId="20"/>
  </si>
  <si>
    <t>純工事費（Np）</t>
    <rPh sb="0" eb="1">
      <t>ジュン</t>
    </rPh>
    <rPh sb="1" eb="4">
      <t>コウジヒ</t>
    </rPh>
    <phoneticPr fontId="20"/>
  </si>
  <si>
    <t>5百万円を超える</t>
    <rPh sb="1" eb="4">
      <t>ヒャクマンエン</t>
    </rPh>
    <rPh sb="5" eb="6">
      <t>コ</t>
    </rPh>
    <phoneticPr fontId="20"/>
  </si>
  <si>
    <t>1千万円を超える</t>
    <rPh sb="1" eb="2">
      <t>セン</t>
    </rPh>
    <rPh sb="3" eb="4">
      <t>エン</t>
    </rPh>
    <rPh sb="5" eb="6">
      <t>コ</t>
    </rPh>
    <phoneticPr fontId="20"/>
  </si>
  <si>
    <t>1千万円以下</t>
    <rPh sb="1" eb="3">
      <t>センマン</t>
    </rPh>
    <rPh sb="3" eb="4">
      <t>エン</t>
    </rPh>
    <rPh sb="4" eb="6">
      <t>イカ</t>
    </rPh>
    <phoneticPr fontId="20"/>
  </si>
  <si>
    <t>【改修】</t>
    <rPh sb="1" eb="3">
      <t>カイシュウ</t>
    </rPh>
    <phoneticPr fontId="20"/>
  </si>
  <si>
    <t>【新営】</t>
    <rPh sb="1" eb="3">
      <t>シンエイ</t>
    </rPh>
    <phoneticPr fontId="20"/>
  </si>
  <si>
    <t>計</t>
  </si>
  <si>
    <t>共通仮設費</t>
  </si>
  <si>
    <t>式</t>
  </si>
  <si>
    <t>積上げによる共通費</t>
  </si>
  <si>
    <t>積上げ分</t>
  </si>
  <si>
    <t>％</t>
  </si>
  <si>
    <t>Kr：共通仮設比率（％）・P：直接工事費（千円）・T：工期（ヶ月）</t>
    <rPh sb="3" eb="5">
      <t>キョウツウ</t>
    </rPh>
    <rPh sb="5" eb="7">
      <t>カセツ</t>
    </rPh>
    <rPh sb="7" eb="9">
      <t>ヒリツ</t>
    </rPh>
    <rPh sb="15" eb="17">
      <t>チョクセツ</t>
    </rPh>
    <rPh sb="17" eb="20">
      <t>コウジヒ</t>
    </rPh>
    <rPh sb="21" eb="23">
      <t>センエン</t>
    </rPh>
    <rPh sb="27" eb="29">
      <t>コウキ</t>
    </rPh>
    <rPh sb="31" eb="32">
      <t>ゲツ</t>
    </rPh>
    <phoneticPr fontId="3"/>
  </si>
  <si>
    <t>発生材処分費</t>
  </si>
  <si>
    <t>その他工事</t>
  </si>
  <si>
    <t>18.03×P＾-0.2027×T＾0.4017</t>
    <phoneticPr fontId="20"/>
  </si>
  <si>
    <t>7.56×P＾-0.1105×T＾0.2389</t>
    <phoneticPr fontId="20"/>
  </si>
  <si>
    <t>労務費が著しく少ない工事</t>
  </si>
  <si>
    <t>直接工事費計</t>
  </si>
  <si>
    <t>【新営】</t>
  </si>
  <si>
    <t>※処分費除く</t>
  </si>
  <si>
    <t>一般工事</t>
  </si>
  <si>
    <t>直接工事費（P）</t>
  </si>
  <si>
    <t>共通仮設費</t>
    <rPh sb="0" eb="2">
      <t>キョウツウ</t>
    </rPh>
    <rPh sb="2" eb="4">
      <t>カセツ</t>
    </rPh>
    <rPh sb="4" eb="5">
      <t>ヒ</t>
    </rPh>
    <phoneticPr fontId="20"/>
  </si>
  <si>
    <t>備　　　　考</t>
  </si>
  <si>
    <t>金　　額</t>
  </si>
  <si>
    <t>単　　価</t>
  </si>
  <si>
    <t>乗　率</t>
  </si>
  <si>
    <t>数　量</t>
  </si>
  <si>
    <t>単位</t>
  </si>
  <si>
    <t>摘　　　　　　要</t>
  </si>
  <si>
    <t>名　　　称</t>
  </si>
  <si>
    <t>建築工事</t>
    <rPh sb="0" eb="2">
      <t>ケンチク</t>
    </rPh>
    <rPh sb="2" eb="4">
      <t>コウジ</t>
    </rPh>
    <phoneticPr fontId="20"/>
  </si>
  <si>
    <t>ヶ月（T）</t>
    <rPh sb="1" eb="2">
      <t>ゲツ</t>
    </rPh>
    <phoneticPr fontId="20"/>
  </si>
  <si>
    <t>工期：</t>
    <phoneticPr fontId="20"/>
  </si>
  <si>
    <t>共通費</t>
    <rPh sb="0" eb="2">
      <t>キョウツウ</t>
    </rPh>
    <rPh sb="2" eb="3">
      <t>ヒ</t>
    </rPh>
    <phoneticPr fontId="20"/>
  </si>
  <si>
    <t>残土処分（基礎、外構）</t>
    <rPh sb="0" eb="2">
      <t>ザンド</t>
    </rPh>
    <rPh sb="2" eb="4">
      <t>ショブン</t>
    </rPh>
    <rPh sb="5" eb="7">
      <t>キソ</t>
    </rPh>
    <rPh sb="8" eb="10">
      <t>ガイコウ</t>
    </rPh>
    <phoneticPr fontId="3"/>
  </si>
  <si>
    <t>発生材処分費</t>
    <rPh sb="0" eb="3">
      <t>ハッセイザイ</t>
    </rPh>
    <rPh sb="3" eb="6">
      <t>ショブンヒ</t>
    </rPh>
    <phoneticPr fontId="3"/>
  </si>
  <si>
    <t>外構</t>
    <rPh sb="0" eb="2">
      <t>ガイコウ</t>
    </rPh>
    <phoneticPr fontId="3"/>
  </si>
  <si>
    <t>その他工事</t>
    <rPh sb="2" eb="3">
      <t>タ</t>
    </rPh>
    <rPh sb="3" eb="5">
      <t>コウジ</t>
    </rPh>
    <phoneticPr fontId="3"/>
  </si>
  <si>
    <t>鉄骨</t>
    <rPh sb="0" eb="2">
      <t>テッコツ</t>
    </rPh>
    <phoneticPr fontId="3"/>
  </si>
  <si>
    <t>労務費が著しく少ない工事</t>
    <rPh sb="0" eb="3">
      <t>ロウムヒ</t>
    </rPh>
    <rPh sb="4" eb="5">
      <t>イチジル</t>
    </rPh>
    <rPh sb="7" eb="8">
      <t>スク</t>
    </rPh>
    <rPh sb="10" eb="12">
      <t>コウジ</t>
    </rPh>
    <phoneticPr fontId="3"/>
  </si>
  <si>
    <t>一般工事費</t>
    <rPh sb="0" eb="2">
      <t>イッパン</t>
    </rPh>
    <rPh sb="2" eb="5">
      <t>コウジヒ</t>
    </rPh>
    <phoneticPr fontId="3"/>
  </si>
  <si>
    <t>合計</t>
    <rPh sb="0" eb="2">
      <t>ゴウケイ</t>
    </rPh>
    <phoneticPr fontId="3"/>
  </si>
  <si>
    <t>内訳金額</t>
    <rPh sb="0" eb="2">
      <t>ウチワケ</t>
    </rPh>
    <rPh sb="2" eb="4">
      <t>キンガク</t>
    </rPh>
    <phoneticPr fontId="3"/>
  </si>
  <si>
    <t>工種</t>
    <rPh sb="0" eb="2">
      <t>コウシュ</t>
    </rPh>
    <phoneticPr fontId="3"/>
  </si>
  <si>
    <t>大内訳の合計</t>
    <rPh sb="0" eb="2">
      <t>オオウチ</t>
    </rPh>
    <rPh sb="2" eb="3">
      <t>ワケ</t>
    </rPh>
    <rPh sb="4" eb="6">
      <t>ゴウケイ</t>
    </rPh>
    <phoneticPr fontId="3"/>
  </si>
  <si>
    <t>屋外付帯工事</t>
    <rPh sb="0" eb="2">
      <t>オクガイ</t>
    </rPh>
    <rPh sb="2" eb="6">
      <t>フタイコウジ</t>
    </rPh>
    <phoneticPr fontId="3"/>
  </si>
  <si>
    <t>掘削</t>
    <rPh sb="0" eb="2">
      <t>クッサク</t>
    </rPh>
    <phoneticPr fontId="3"/>
  </si>
  <si>
    <r>
      <t>ｍ</t>
    </r>
    <r>
      <rPr>
        <vertAlign val="superscript"/>
        <sz val="12"/>
        <rFont val="ＭＳ Ｐ明朝"/>
        <family val="1"/>
        <charset val="128"/>
      </rPr>
      <t>3</t>
    </r>
    <phoneticPr fontId="3"/>
  </si>
  <si>
    <t>㎡</t>
    <phoneticPr fontId="3"/>
  </si>
  <si>
    <t>ｋｇ</t>
    <phoneticPr fontId="3"/>
  </si>
  <si>
    <t>組</t>
    <rPh sb="0" eb="1">
      <t>クミ</t>
    </rPh>
    <phoneticPr fontId="3"/>
  </si>
  <si>
    <t>ｍ</t>
    <phoneticPr fontId="3"/>
  </si>
  <si>
    <t>箇所</t>
    <rPh sb="0" eb="2">
      <t>カショ</t>
    </rPh>
    <phoneticPr fontId="3"/>
  </si>
  <si>
    <t>本</t>
    <rPh sb="0" eb="1">
      <t>ホン</t>
    </rPh>
    <phoneticPr fontId="3"/>
  </si>
  <si>
    <t>基</t>
    <rPh sb="0" eb="1">
      <t>キ</t>
    </rPh>
    <phoneticPr fontId="3"/>
  </si>
  <si>
    <t>残土処分</t>
    <rPh sb="0" eb="2">
      <t>ザンド</t>
    </rPh>
    <rPh sb="2" eb="4">
      <t>ショブン</t>
    </rPh>
    <phoneticPr fontId="3"/>
  </si>
  <si>
    <t>型枠</t>
    <rPh sb="0" eb="2">
      <t>カタワク</t>
    </rPh>
    <phoneticPr fontId="3"/>
  </si>
  <si>
    <r>
      <t>m</t>
    </r>
    <r>
      <rPr>
        <vertAlign val="superscript"/>
        <sz val="12"/>
        <rFont val="ＭＳ Ｐ明朝"/>
        <family val="1"/>
        <charset val="128"/>
      </rPr>
      <t>3</t>
    </r>
    <phoneticPr fontId="3"/>
  </si>
  <si>
    <t>㎡</t>
    <phoneticPr fontId="3"/>
  </si>
  <si>
    <t>屋根工事</t>
    <rPh sb="0" eb="2">
      <t>ヤネ</t>
    </rPh>
    <rPh sb="2" eb="4">
      <t>コウジ</t>
    </rPh>
    <phoneticPr fontId="3"/>
  </si>
  <si>
    <t>GLカラー0.4ｔ</t>
    <phoneticPr fontId="3"/>
  </si>
  <si>
    <t>25ｔ</t>
    <phoneticPr fontId="3"/>
  </si>
  <si>
    <t>防湿材ゴムアスルーフィング</t>
    <rPh sb="0" eb="3">
      <t>ボウシツザイ</t>
    </rPh>
    <phoneticPr fontId="3"/>
  </si>
  <si>
    <t>1.0ｔ</t>
    <phoneticPr fontId="3"/>
  </si>
  <si>
    <t>下地材硬質木毛セメント板</t>
    <rPh sb="0" eb="3">
      <t>シタジザイ</t>
    </rPh>
    <rPh sb="3" eb="5">
      <t>コウシツ</t>
    </rPh>
    <rPh sb="5" eb="7">
      <t>モクモウ</t>
    </rPh>
    <rPh sb="11" eb="12">
      <t>イタ</t>
    </rPh>
    <phoneticPr fontId="3"/>
  </si>
  <si>
    <t>軒先唐草</t>
    <rPh sb="0" eb="2">
      <t>ノキサキ</t>
    </rPh>
    <rPh sb="2" eb="4">
      <t>カラクサ</t>
    </rPh>
    <phoneticPr fontId="3"/>
  </si>
  <si>
    <t>軒先水切</t>
    <rPh sb="0" eb="2">
      <t>ノキサキ</t>
    </rPh>
    <rPh sb="2" eb="4">
      <t>ミズキ</t>
    </rPh>
    <phoneticPr fontId="3"/>
  </si>
  <si>
    <t>同上</t>
    <rPh sb="0" eb="2">
      <t>ドウジョウ</t>
    </rPh>
    <phoneticPr fontId="3"/>
  </si>
  <si>
    <t>壁取合水切（水上壁納め）</t>
    <rPh sb="0" eb="1">
      <t>カベ</t>
    </rPh>
    <rPh sb="1" eb="2">
      <t>ト</t>
    </rPh>
    <rPh sb="2" eb="3">
      <t>ア</t>
    </rPh>
    <rPh sb="3" eb="5">
      <t>ミズキ</t>
    </rPh>
    <rPh sb="6" eb="8">
      <t>ミズガミ</t>
    </rPh>
    <rPh sb="8" eb="9">
      <t>カベ</t>
    </rPh>
    <rPh sb="9" eb="10">
      <t>オサ</t>
    </rPh>
    <phoneticPr fontId="3"/>
  </si>
  <si>
    <t>壁取合水切（流れ壁納め）</t>
    <rPh sb="0" eb="1">
      <t>カベ</t>
    </rPh>
    <rPh sb="1" eb="2">
      <t>ト</t>
    </rPh>
    <rPh sb="2" eb="3">
      <t>ア</t>
    </rPh>
    <rPh sb="3" eb="5">
      <t>ミズキ</t>
    </rPh>
    <rPh sb="6" eb="7">
      <t>ナガ</t>
    </rPh>
    <rPh sb="8" eb="9">
      <t>カベ</t>
    </rPh>
    <rPh sb="9" eb="10">
      <t>オサ</t>
    </rPh>
    <phoneticPr fontId="3"/>
  </si>
  <si>
    <t>軒樋パナソニックサーフェスケア</t>
    <rPh sb="0" eb="1">
      <t>ノキ</t>
    </rPh>
    <rPh sb="1" eb="2">
      <t>トイ</t>
    </rPh>
    <phoneticPr fontId="3"/>
  </si>
  <si>
    <t>FS-Ⅰ型　吊金物1000＠共</t>
    <rPh sb="4" eb="5">
      <t>カタ</t>
    </rPh>
    <rPh sb="6" eb="7">
      <t>ツリ</t>
    </rPh>
    <rPh sb="7" eb="9">
      <t>カナモノ</t>
    </rPh>
    <rPh sb="14" eb="15">
      <t>トモ</t>
    </rPh>
    <phoneticPr fontId="3"/>
  </si>
  <si>
    <t>SUS控金物1000＠共</t>
    <rPh sb="3" eb="4">
      <t>ヒカ</t>
    </rPh>
    <rPh sb="4" eb="6">
      <t>カナモノ</t>
    </rPh>
    <rPh sb="11" eb="12">
      <t>トモ</t>
    </rPh>
    <phoneticPr fontId="3"/>
  </si>
  <si>
    <t>同上止め</t>
    <rPh sb="0" eb="2">
      <t>ドウジョウ</t>
    </rPh>
    <rPh sb="2" eb="3">
      <t>ト</t>
    </rPh>
    <phoneticPr fontId="3"/>
  </si>
  <si>
    <t>同上ドレイン（落ち口）</t>
    <rPh sb="0" eb="2">
      <t>ドウジョウ</t>
    </rPh>
    <rPh sb="7" eb="8">
      <t>オ</t>
    </rPh>
    <rPh sb="9" eb="10">
      <t>グチ</t>
    </rPh>
    <phoneticPr fontId="3"/>
  </si>
  <si>
    <t>個</t>
    <rPh sb="0" eb="1">
      <t>コ</t>
    </rPh>
    <phoneticPr fontId="3"/>
  </si>
  <si>
    <t>式</t>
    <rPh sb="0" eb="1">
      <t>シキ</t>
    </rPh>
    <phoneticPr fontId="3"/>
  </si>
  <si>
    <t>内装工事</t>
    <rPh sb="0" eb="2">
      <t>ナイソウ</t>
    </rPh>
    <rPh sb="2" eb="4">
      <t>コウジ</t>
    </rPh>
    <phoneticPr fontId="3"/>
  </si>
  <si>
    <t>〃</t>
    <phoneticPr fontId="3"/>
  </si>
  <si>
    <t>防水工事</t>
    <rPh sb="0" eb="2">
      <t>ボウスイ</t>
    </rPh>
    <rPh sb="2" eb="4">
      <t>コウジ</t>
    </rPh>
    <phoneticPr fontId="3"/>
  </si>
  <si>
    <t>左官工事</t>
    <rPh sb="0" eb="2">
      <t>サカン</t>
    </rPh>
    <rPh sb="2" eb="4">
      <t>コウジ</t>
    </rPh>
    <phoneticPr fontId="3"/>
  </si>
  <si>
    <t>床モルタル金鏝押</t>
    <rPh sb="0" eb="1">
      <t>ユカ</t>
    </rPh>
    <rPh sb="5" eb="6">
      <t>キン</t>
    </rPh>
    <rPh sb="6" eb="7">
      <t>コテ</t>
    </rPh>
    <rPh sb="7" eb="8">
      <t>オウ</t>
    </rPh>
    <phoneticPr fontId="3"/>
  </si>
  <si>
    <t>塗装工事</t>
    <rPh sb="0" eb="2">
      <t>トソウ</t>
    </rPh>
    <rPh sb="2" eb="4">
      <t>コウジ</t>
    </rPh>
    <phoneticPr fontId="3"/>
  </si>
  <si>
    <t>木工事</t>
    <rPh sb="0" eb="3">
      <t>モクコウジ</t>
    </rPh>
    <phoneticPr fontId="3"/>
  </si>
  <si>
    <t>〃</t>
    <phoneticPr fontId="3"/>
  </si>
  <si>
    <t>金物工事</t>
    <rPh sb="0" eb="2">
      <t>カナモノ</t>
    </rPh>
    <rPh sb="2" eb="4">
      <t>コウジ</t>
    </rPh>
    <phoneticPr fontId="3"/>
  </si>
  <si>
    <t>本</t>
    <rPh sb="0" eb="1">
      <t>ホン</t>
    </rPh>
    <phoneticPr fontId="3"/>
  </si>
  <si>
    <t>雑工事</t>
    <rPh sb="0" eb="1">
      <t>ザツ</t>
    </rPh>
    <rPh sb="1" eb="3">
      <t>コウジ</t>
    </rPh>
    <phoneticPr fontId="3"/>
  </si>
  <si>
    <t>　家　具　工　事</t>
    <rPh sb="1" eb="2">
      <t>イエ</t>
    </rPh>
    <rPh sb="3" eb="4">
      <t>グ</t>
    </rPh>
    <rPh sb="5" eb="6">
      <t>タクミ</t>
    </rPh>
    <rPh sb="7" eb="8">
      <t>コト</t>
    </rPh>
    <phoneticPr fontId="3"/>
  </si>
  <si>
    <t>土工事</t>
    <rPh sb="0" eb="3">
      <t>ドコウジ</t>
    </rPh>
    <phoneticPr fontId="3"/>
  </si>
  <si>
    <t>床付け</t>
    <rPh sb="0" eb="1">
      <t>トコ</t>
    </rPh>
    <rPh sb="1" eb="2">
      <t>ツ</t>
    </rPh>
    <phoneticPr fontId="3"/>
  </si>
  <si>
    <t>埋戻し</t>
    <rPh sb="0" eb="1">
      <t>ウメ</t>
    </rPh>
    <rPh sb="1" eb="2">
      <t>モド</t>
    </rPh>
    <phoneticPr fontId="3"/>
  </si>
  <si>
    <t>〃</t>
    <phoneticPr fontId="3"/>
  </si>
  <si>
    <t>土間下　防湿</t>
    <rPh sb="0" eb="2">
      <t>ドマ</t>
    </rPh>
    <rPh sb="2" eb="3">
      <t>シタ</t>
    </rPh>
    <rPh sb="4" eb="6">
      <t>ボウシツ</t>
    </rPh>
    <phoneticPr fontId="3"/>
  </si>
  <si>
    <t>コンクリート工事</t>
    <rPh sb="6" eb="8">
      <t>コウジ</t>
    </rPh>
    <phoneticPr fontId="3"/>
  </si>
  <si>
    <t>捨てコンクリート</t>
    <rPh sb="0" eb="1">
      <t>ス</t>
    </rPh>
    <phoneticPr fontId="3"/>
  </si>
  <si>
    <t>Fc=18N</t>
    <phoneticPr fontId="3"/>
  </si>
  <si>
    <t>Fc=21N</t>
    <phoneticPr fontId="3"/>
  </si>
  <si>
    <t>ベースコンクリート</t>
    <phoneticPr fontId="3"/>
  </si>
  <si>
    <t>小階段コンクリート</t>
    <rPh sb="0" eb="3">
      <t>ショウカイダン</t>
    </rPh>
    <phoneticPr fontId="3"/>
  </si>
  <si>
    <t>型枠工事</t>
    <rPh sb="0" eb="2">
      <t>カタワク</t>
    </rPh>
    <rPh sb="2" eb="4">
      <t>コウジ</t>
    </rPh>
    <phoneticPr fontId="3"/>
  </si>
  <si>
    <t>捨てコン止め型枠</t>
    <rPh sb="0" eb="1">
      <t>ス</t>
    </rPh>
    <rPh sb="4" eb="5">
      <t>ト</t>
    </rPh>
    <rPh sb="6" eb="8">
      <t>カタワク</t>
    </rPh>
    <phoneticPr fontId="3"/>
  </si>
  <si>
    <t>基礎型枠</t>
    <rPh sb="0" eb="2">
      <t>キソ</t>
    </rPh>
    <rPh sb="2" eb="4">
      <t>カタワク</t>
    </rPh>
    <phoneticPr fontId="3"/>
  </si>
  <si>
    <t>バース・地中梁</t>
    <rPh sb="4" eb="6">
      <t>チチュウ</t>
    </rPh>
    <rPh sb="6" eb="7">
      <t>ハリ</t>
    </rPh>
    <phoneticPr fontId="3"/>
  </si>
  <si>
    <t>型枠運搬費</t>
    <rPh sb="0" eb="2">
      <t>カタワク</t>
    </rPh>
    <rPh sb="2" eb="5">
      <t>ウンパンヒ</t>
    </rPh>
    <phoneticPr fontId="3"/>
  </si>
  <si>
    <t>鉄筋工事</t>
    <rPh sb="0" eb="2">
      <t>テッキン</t>
    </rPh>
    <rPh sb="2" eb="4">
      <t>コウジ</t>
    </rPh>
    <phoneticPr fontId="3"/>
  </si>
  <si>
    <t>Ｄ19　　　　ＳＤ345</t>
    <phoneticPr fontId="3"/>
  </si>
  <si>
    <t>Ｄ13　　　ＳＤ295</t>
    <phoneticPr fontId="3"/>
  </si>
  <si>
    <t>加工組立</t>
    <rPh sb="0" eb="2">
      <t>カコウ</t>
    </rPh>
    <rPh sb="2" eb="3">
      <t>ク</t>
    </rPh>
    <rPh sb="3" eb="4">
      <t>タ</t>
    </rPh>
    <phoneticPr fontId="3"/>
  </si>
  <si>
    <t>鉄筋運搬費</t>
    <rPh sb="0" eb="2">
      <t>テッキン</t>
    </rPh>
    <rPh sb="2" eb="5">
      <t>ウンパンヒ</t>
    </rPh>
    <phoneticPr fontId="3"/>
  </si>
  <si>
    <t>揚重機械費</t>
    <rPh sb="0" eb="3">
      <t>ヨウジュウキ</t>
    </rPh>
    <rPh sb="3" eb="4">
      <t>カイ</t>
    </rPh>
    <rPh sb="4" eb="5">
      <t>ヒ</t>
    </rPh>
    <phoneticPr fontId="3"/>
  </si>
  <si>
    <t>直接仮設工事</t>
    <rPh sb="0" eb="2">
      <t>チョクセツ</t>
    </rPh>
    <rPh sb="2" eb="4">
      <t>カセツ</t>
    </rPh>
    <rPh sb="4" eb="6">
      <t>コウジ</t>
    </rPh>
    <phoneticPr fontId="3"/>
  </si>
  <si>
    <t>土工事</t>
    <rPh sb="0" eb="3">
      <t>ドコウジ</t>
    </rPh>
    <phoneticPr fontId="3"/>
  </si>
  <si>
    <t>鋼製建具工事</t>
    <rPh sb="0" eb="2">
      <t>コウセイ</t>
    </rPh>
    <rPh sb="2" eb="4">
      <t>タテグ</t>
    </rPh>
    <rPh sb="4" eb="6">
      <t>コウジ</t>
    </rPh>
    <phoneticPr fontId="3"/>
  </si>
  <si>
    <t>木製建具工事</t>
    <rPh sb="0" eb="2">
      <t>モクセイ</t>
    </rPh>
    <rPh sb="2" eb="4">
      <t>タテグ</t>
    </rPh>
    <rPh sb="4" eb="6">
      <t>コウジ</t>
    </rPh>
    <phoneticPr fontId="3"/>
  </si>
  <si>
    <t>家具工事</t>
    <rPh sb="0" eb="2">
      <t>カグ</t>
    </rPh>
    <rPh sb="2" eb="4">
      <t>コウジ</t>
    </rPh>
    <phoneticPr fontId="3"/>
  </si>
  <si>
    <t>屋外付帯工事</t>
    <rPh sb="0" eb="2">
      <t>オクガイ</t>
    </rPh>
    <rPh sb="2" eb="4">
      <t>フタイ</t>
    </rPh>
    <rPh sb="4" eb="6">
      <t>コウジ</t>
    </rPh>
    <phoneticPr fontId="3"/>
  </si>
  <si>
    <t>ポンプ車</t>
    <rPh sb="3" eb="4">
      <t>シャ</t>
    </rPh>
    <phoneticPr fontId="3"/>
  </si>
  <si>
    <t>台</t>
    <rPh sb="0" eb="1">
      <t>ダイ</t>
    </rPh>
    <phoneticPr fontId="3"/>
  </si>
  <si>
    <t>運搬費</t>
    <rPh sb="0" eb="3">
      <t>ウンパンヒ</t>
    </rPh>
    <phoneticPr fontId="3"/>
  </si>
  <si>
    <t>　木　製　建　具　工　事</t>
    <rPh sb="1" eb="2">
      <t>キ</t>
    </rPh>
    <rPh sb="3" eb="4">
      <t>セイ</t>
    </rPh>
    <rPh sb="5" eb="6">
      <t>ケン</t>
    </rPh>
    <rPh sb="7" eb="8">
      <t>グ</t>
    </rPh>
    <rPh sb="9" eb="10">
      <t>タクミ</t>
    </rPh>
    <rPh sb="11" eb="12">
      <t>コト</t>
    </rPh>
    <phoneticPr fontId="3"/>
  </si>
  <si>
    <t>鋼　製　建　具　工　事</t>
    <rPh sb="0" eb="1">
      <t>コウ</t>
    </rPh>
    <rPh sb="2" eb="3">
      <t>セイ</t>
    </rPh>
    <rPh sb="4" eb="5">
      <t>ケン</t>
    </rPh>
    <rPh sb="6" eb="7">
      <t>グ</t>
    </rPh>
    <rPh sb="8" eb="9">
      <t>タクミ</t>
    </rPh>
    <rPh sb="10" eb="11">
      <t>コト</t>
    </rPh>
    <phoneticPr fontId="3"/>
  </si>
  <si>
    <t>大工手間</t>
    <rPh sb="0" eb="2">
      <t>ダイク</t>
    </rPh>
    <rPh sb="2" eb="4">
      <t>テマ</t>
    </rPh>
    <phoneticPr fontId="3"/>
  </si>
  <si>
    <t>手伝い手間</t>
    <rPh sb="0" eb="2">
      <t>テツダ</t>
    </rPh>
    <rPh sb="3" eb="5">
      <t>テマ</t>
    </rPh>
    <phoneticPr fontId="3"/>
  </si>
  <si>
    <t>釘及び金物</t>
    <rPh sb="0" eb="1">
      <t>クギ</t>
    </rPh>
    <rPh sb="1" eb="2">
      <t>オヨ</t>
    </rPh>
    <rPh sb="3" eb="5">
      <t>カナモノ</t>
    </rPh>
    <phoneticPr fontId="3"/>
  </si>
  <si>
    <t>接着剤及び雑材</t>
    <rPh sb="0" eb="3">
      <t>セッチャクザイ</t>
    </rPh>
    <rPh sb="3" eb="4">
      <t>オヨ</t>
    </rPh>
    <rPh sb="5" eb="6">
      <t>ザツ</t>
    </rPh>
    <rPh sb="6" eb="7">
      <t>ザイ</t>
    </rPh>
    <phoneticPr fontId="3"/>
  </si>
  <si>
    <t>ﾎﾟ-ﾁ屋根</t>
    <rPh sb="4" eb="6">
      <t>ヤネ</t>
    </rPh>
    <phoneticPr fontId="3"/>
  </si>
  <si>
    <t>小　計</t>
    <rPh sb="0" eb="1">
      <t>ショウ</t>
    </rPh>
    <rPh sb="2" eb="3">
      <t>ケイ</t>
    </rPh>
    <phoneticPr fontId="3"/>
  </si>
  <si>
    <t>カ所</t>
    <rPh sb="1" eb="2">
      <t>ショ</t>
    </rPh>
    <phoneticPr fontId="3"/>
  </si>
  <si>
    <t>衛生器具設備工事</t>
    <rPh sb="0" eb="2">
      <t>エイセイ</t>
    </rPh>
    <rPh sb="2" eb="4">
      <t>キグ</t>
    </rPh>
    <rPh sb="4" eb="6">
      <t>セツビ</t>
    </rPh>
    <rPh sb="6" eb="8">
      <t>コウジ</t>
    </rPh>
    <phoneticPr fontId="3"/>
  </si>
  <si>
    <t>洗濯パン</t>
    <rPh sb="0" eb="2">
      <t>センタク</t>
    </rPh>
    <phoneticPr fontId="3"/>
  </si>
  <si>
    <t>洗濯水栓</t>
    <rPh sb="0" eb="2">
      <t>センタク</t>
    </rPh>
    <rPh sb="2" eb="4">
      <t>スイセン</t>
    </rPh>
    <phoneticPr fontId="3"/>
  </si>
  <si>
    <t>TW11R</t>
    <phoneticPr fontId="3"/>
  </si>
  <si>
    <t>T28AKUNH13</t>
    <phoneticPr fontId="3"/>
  </si>
  <si>
    <t>止水栓</t>
    <rPh sb="0" eb="3">
      <t>シスイセン</t>
    </rPh>
    <phoneticPr fontId="3"/>
  </si>
  <si>
    <t>1200L</t>
    <phoneticPr fontId="3"/>
  </si>
  <si>
    <t>同上取付費</t>
    <rPh sb="0" eb="2">
      <t>ドウジョウ</t>
    </rPh>
    <rPh sb="2" eb="3">
      <t>ト</t>
    </rPh>
    <rPh sb="3" eb="4">
      <t>ツ</t>
    </rPh>
    <rPh sb="4" eb="5">
      <t>ヒ</t>
    </rPh>
    <phoneticPr fontId="3"/>
  </si>
  <si>
    <t>給水設備工事</t>
    <rPh sb="0" eb="2">
      <t>キュウスイ</t>
    </rPh>
    <rPh sb="2" eb="4">
      <t>セツビ</t>
    </rPh>
    <rPh sb="4" eb="6">
      <t>コウジ</t>
    </rPh>
    <phoneticPr fontId="3"/>
  </si>
  <si>
    <t>耐衝撃性硬質ﾎﾟﾘ塩化ﾋﾞﾆﾙ管</t>
    <rPh sb="0" eb="1">
      <t>タイ</t>
    </rPh>
    <rPh sb="1" eb="4">
      <t>ショウゲキセイ</t>
    </rPh>
    <rPh sb="4" eb="6">
      <t>コウシツ</t>
    </rPh>
    <rPh sb="9" eb="11">
      <t>エンカ</t>
    </rPh>
    <rPh sb="15" eb="16">
      <t>カン</t>
    </rPh>
    <phoneticPr fontId="3"/>
  </si>
  <si>
    <t>地中　HIVP　20A</t>
    <rPh sb="0" eb="2">
      <t>チチュウ</t>
    </rPh>
    <phoneticPr fontId="3"/>
  </si>
  <si>
    <t>地中　HIVP　40A</t>
    <rPh sb="0" eb="2">
      <t>チチュウ</t>
    </rPh>
    <phoneticPr fontId="3"/>
  </si>
  <si>
    <t>地中　HIVP　50A</t>
    <rPh sb="0" eb="2">
      <t>チチュウ</t>
    </rPh>
    <phoneticPr fontId="3"/>
  </si>
  <si>
    <t>止水栓（水道事業所指定品）</t>
    <rPh sb="0" eb="3">
      <t>シスイセン</t>
    </rPh>
    <rPh sb="4" eb="6">
      <t>スイドウ</t>
    </rPh>
    <rPh sb="6" eb="9">
      <t>ジギョウショ</t>
    </rPh>
    <rPh sb="9" eb="11">
      <t>シテイ</t>
    </rPh>
    <rPh sb="11" eb="12">
      <t>ヒン</t>
    </rPh>
    <phoneticPr fontId="3"/>
  </si>
  <si>
    <t>量水器ボックス</t>
    <rPh sb="0" eb="3">
      <t>リョウスイキ</t>
    </rPh>
    <phoneticPr fontId="3"/>
  </si>
  <si>
    <t>保温工事</t>
    <rPh sb="0" eb="2">
      <t>ホオン</t>
    </rPh>
    <rPh sb="2" eb="4">
      <t>コウジ</t>
    </rPh>
    <phoneticPr fontId="3"/>
  </si>
  <si>
    <t>道路掘削復旧工事</t>
    <rPh sb="0" eb="2">
      <t>ドウロ</t>
    </rPh>
    <rPh sb="2" eb="4">
      <t>クッサク</t>
    </rPh>
    <rPh sb="4" eb="6">
      <t>フッキュウ</t>
    </rPh>
    <rPh sb="6" eb="8">
      <t>コウジ</t>
    </rPh>
    <phoneticPr fontId="3"/>
  </si>
  <si>
    <t>交通誘導警備員共</t>
    <rPh sb="0" eb="2">
      <t>コウツウ</t>
    </rPh>
    <rPh sb="2" eb="4">
      <t>ユウドウ</t>
    </rPh>
    <rPh sb="4" eb="7">
      <t>ケイビイン</t>
    </rPh>
    <rPh sb="7" eb="8">
      <t>トモ</t>
    </rPh>
    <phoneticPr fontId="3"/>
  </si>
  <si>
    <t>水道申請費</t>
    <rPh sb="0" eb="2">
      <t>スイドウ</t>
    </rPh>
    <rPh sb="2" eb="4">
      <t>シンセイ</t>
    </rPh>
    <rPh sb="4" eb="5">
      <t>ヒ</t>
    </rPh>
    <phoneticPr fontId="3"/>
  </si>
  <si>
    <t>スリ－ブ入れ</t>
    <rPh sb="4" eb="5">
      <t>イ</t>
    </rPh>
    <phoneticPr fontId="3"/>
  </si>
  <si>
    <t>給湯設備工事</t>
    <rPh sb="0" eb="2">
      <t>キュウトウ</t>
    </rPh>
    <rPh sb="2" eb="4">
      <t>セツビ</t>
    </rPh>
    <rPh sb="4" eb="6">
      <t>コウジ</t>
    </rPh>
    <phoneticPr fontId="3"/>
  </si>
  <si>
    <t>排水通気雨水設備工事</t>
    <rPh sb="0" eb="2">
      <t>ハイスイ</t>
    </rPh>
    <rPh sb="2" eb="4">
      <t>ツウキ</t>
    </rPh>
    <rPh sb="4" eb="6">
      <t>ウスイ</t>
    </rPh>
    <rPh sb="6" eb="8">
      <t>セツビ</t>
    </rPh>
    <rPh sb="8" eb="10">
      <t>コウジ</t>
    </rPh>
    <phoneticPr fontId="3"/>
  </si>
  <si>
    <t>地中　VP　125A</t>
    <rPh sb="0" eb="2">
      <t>チチュウ</t>
    </rPh>
    <phoneticPr fontId="3"/>
  </si>
  <si>
    <t>床上掃除口</t>
    <rPh sb="0" eb="2">
      <t>ユカウエ</t>
    </rPh>
    <rPh sb="2" eb="4">
      <t>ソウジ</t>
    </rPh>
    <rPh sb="4" eb="5">
      <t>クチ</t>
    </rPh>
    <phoneticPr fontId="3"/>
  </si>
  <si>
    <t>ベンドキャップ（埋込型）ｱﾙﾐ合金</t>
    <rPh sb="8" eb="9">
      <t>ウ</t>
    </rPh>
    <rPh sb="9" eb="10">
      <t>コ</t>
    </rPh>
    <rPh sb="10" eb="11">
      <t>カタ</t>
    </rPh>
    <rPh sb="15" eb="17">
      <t>ゴウキン</t>
    </rPh>
    <phoneticPr fontId="3"/>
  </si>
  <si>
    <t>ベンドキャップ（露出型）ｱﾙﾐ合金</t>
    <rPh sb="8" eb="10">
      <t>ロシュツ</t>
    </rPh>
    <rPh sb="10" eb="11">
      <t>カタ</t>
    </rPh>
    <rPh sb="15" eb="17">
      <t>ゴウキン</t>
    </rPh>
    <phoneticPr fontId="3"/>
  </si>
  <si>
    <t>機械式通気弁</t>
    <rPh sb="0" eb="3">
      <t>キカイシキ</t>
    </rPh>
    <rPh sb="3" eb="5">
      <t>ツウキ</t>
    </rPh>
    <rPh sb="5" eb="6">
      <t>ベン</t>
    </rPh>
    <phoneticPr fontId="3"/>
  </si>
  <si>
    <t>流し用</t>
    <rPh sb="0" eb="1">
      <t>ナガ</t>
    </rPh>
    <rPh sb="2" eb="3">
      <t>ヨウ</t>
    </rPh>
    <phoneticPr fontId="3"/>
  </si>
  <si>
    <t>ＬＰガス設備工事</t>
    <rPh sb="4" eb="6">
      <t>セツビ</t>
    </rPh>
    <rPh sb="6" eb="8">
      <t>コウジ</t>
    </rPh>
    <phoneticPr fontId="3"/>
  </si>
  <si>
    <t>配管用炭素鋼鋼管</t>
    <rPh sb="0" eb="3">
      <t>ハイカンヨウ</t>
    </rPh>
    <rPh sb="3" eb="5">
      <t>タンソ</t>
    </rPh>
    <rPh sb="5" eb="6">
      <t>コウ</t>
    </rPh>
    <rPh sb="6" eb="8">
      <t>コウカン</t>
    </rPh>
    <phoneticPr fontId="3"/>
  </si>
  <si>
    <t>一般　SGP　20A</t>
    <rPh sb="0" eb="2">
      <t>イッパン</t>
    </rPh>
    <phoneticPr fontId="3"/>
  </si>
  <si>
    <t>一般　SGP　25A</t>
    <rPh sb="0" eb="2">
      <t>イッパン</t>
    </rPh>
    <phoneticPr fontId="3"/>
  </si>
  <si>
    <t>一般　SGP　40A</t>
    <rPh sb="0" eb="2">
      <t>イッパン</t>
    </rPh>
    <phoneticPr fontId="3"/>
  </si>
  <si>
    <t>別途工事</t>
    <rPh sb="0" eb="2">
      <t>ベット</t>
    </rPh>
    <rPh sb="2" eb="4">
      <t>コウジ</t>
    </rPh>
    <phoneticPr fontId="3"/>
  </si>
  <si>
    <t>ガスコック</t>
    <phoneticPr fontId="3"/>
  </si>
  <si>
    <t>15A</t>
    <phoneticPr fontId="3"/>
  </si>
  <si>
    <t>浄化槽設備工事</t>
    <rPh sb="0" eb="3">
      <t>ジョウカソウ</t>
    </rPh>
    <rPh sb="3" eb="5">
      <t>セツビ</t>
    </rPh>
    <rPh sb="5" eb="7">
      <t>コウジ</t>
    </rPh>
    <phoneticPr fontId="3"/>
  </si>
  <si>
    <t>槽</t>
    <rPh sb="0" eb="1">
      <t>ソウ</t>
    </rPh>
    <phoneticPr fontId="3"/>
  </si>
  <si>
    <t>本体据付</t>
    <rPh sb="0" eb="2">
      <t>ホンタイ</t>
    </rPh>
    <rPh sb="2" eb="3">
      <t>ス</t>
    </rPh>
    <rPh sb="3" eb="4">
      <t>ツ</t>
    </rPh>
    <phoneticPr fontId="3"/>
  </si>
  <si>
    <t>平遣方</t>
    <rPh sb="0" eb="1">
      <t>ヒラ</t>
    </rPh>
    <rPh sb="1" eb="3">
      <t>ヤリカタ</t>
    </rPh>
    <phoneticPr fontId="3"/>
  </si>
  <si>
    <t>FC18　18-18</t>
    <phoneticPr fontId="3"/>
  </si>
  <si>
    <t>鉄筋加工組立</t>
    <rPh sb="0" eb="2">
      <t>テッキン</t>
    </rPh>
    <rPh sb="2" eb="4">
      <t>カコウ</t>
    </rPh>
    <rPh sb="4" eb="5">
      <t>ク</t>
    </rPh>
    <rPh sb="5" eb="6">
      <t>タ</t>
    </rPh>
    <phoneticPr fontId="3"/>
  </si>
  <si>
    <t>型枠組払</t>
    <rPh sb="0" eb="2">
      <t>カタワク</t>
    </rPh>
    <rPh sb="2" eb="3">
      <t>クミ</t>
    </rPh>
    <rPh sb="3" eb="4">
      <t>ハラ</t>
    </rPh>
    <phoneticPr fontId="3"/>
  </si>
  <si>
    <t>空調機器設備工事</t>
    <rPh sb="0" eb="2">
      <t>クウチョウ</t>
    </rPh>
    <rPh sb="2" eb="4">
      <t>キキ</t>
    </rPh>
    <rPh sb="4" eb="6">
      <t>セツビ</t>
    </rPh>
    <rPh sb="6" eb="8">
      <t>コウジ</t>
    </rPh>
    <phoneticPr fontId="3"/>
  </si>
  <si>
    <t>転倒防止金具取付</t>
    <rPh sb="0" eb="2">
      <t>テントウ</t>
    </rPh>
    <rPh sb="2" eb="4">
      <t>ボウシ</t>
    </rPh>
    <rPh sb="4" eb="6">
      <t>カナグ</t>
    </rPh>
    <rPh sb="6" eb="7">
      <t>ト</t>
    </rPh>
    <rPh sb="7" eb="8">
      <t>ツ</t>
    </rPh>
    <phoneticPr fontId="3"/>
  </si>
  <si>
    <t>配管設備工事</t>
    <rPh sb="0" eb="2">
      <t>ハイカン</t>
    </rPh>
    <rPh sb="2" eb="4">
      <t>セツビ</t>
    </rPh>
    <rPh sb="4" eb="6">
      <t>コウジ</t>
    </rPh>
    <phoneticPr fontId="3"/>
  </si>
  <si>
    <t>断熱ドレンホ－ス</t>
    <rPh sb="0" eb="2">
      <t>ダンネツ</t>
    </rPh>
    <phoneticPr fontId="3"/>
  </si>
  <si>
    <t>20A</t>
    <phoneticPr fontId="3"/>
  </si>
  <si>
    <t>100φ</t>
    <phoneticPr fontId="3"/>
  </si>
  <si>
    <t>150φ</t>
    <phoneticPr fontId="3"/>
  </si>
  <si>
    <t>鋼材費</t>
    <rPh sb="0" eb="2">
      <t>コウザイ</t>
    </rPh>
    <rPh sb="2" eb="3">
      <t>ヒ</t>
    </rPh>
    <phoneticPr fontId="3"/>
  </si>
  <si>
    <t>kg</t>
    <phoneticPr fontId="3"/>
  </si>
  <si>
    <t>消耗品費</t>
    <rPh sb="0" eb="3">
      <t>ショウモウヒン</t>
    </rPh>
    <rPh sb="3" eb="4">
      <t>ヒ</t>
    </rPh>
    <phoneticPr fontId="3"/>
  </si>
  <si>
    <t>重機損料</t>
    <rPh sb="0" eb="2">
      <t>ジュウキ</t>
    </rPh>
    <rPh sb="2" eb="4">
      <t>ソンリョウ</t>
    </rPh>
    <phoneticPr fontId="3"/>
  </si>
  <si>
    <t>現場調整費</t>
    <rPh sb="0" eb="2">
      <t>ゲンバ</t>
    </rPh>
    <rPh sb="2" eb="5">
      <t>チョウセイヒ</t>
    </rPh>
    <phoneticPr fontId="3"/>
  </si>
  <si>
    <t>〃</t>
    <phoneticPr fontId="3"/>
  </si>
  <si>
    <t>㎥</t>
    <phoneticPr fontId="3"/>
  </si>
  <si>
    <t>砕石地業</t>
    <rPh sb="0" eb="2">
      <t>サイセキ</t>
    </rPh>
    <rPh sb="2" eb="4">
      <t>チギョウ</t>
    </rPh>
    <phoneticPr fontId="3"/>
  </si>
  <si>
    <t>アリダンＶシートＢＫ、厚0.18</t>
    <rPh sb="11" eb="12">
      <t>アツ</t>
    </rPh>
    <phoneticPr fontId="3"/>
  </si>
  <si>
    <t>二重スラブコンクリート</t>
    <rPh sb="0" eb="2">
      <t>ニジュウ</t>
    </rPh>
    <phoneticPr fontId="3"/>
  </si>
  <si>
    <t>基礎立上りコンクリート</t>
    <rPh sb="0" eb="2">
      <t>キソ</t>
    </rPh>
    <rPh sb="2" eb="4">
      <t>タチアガ</t>
    </rPh>
    <phoneticPr fontId="3"/>
  </si>
  <si>
    <t>捨てコンクリート打設手間</t>
    <rPh sb="0" eb="1">
      <t>ス</t>
    </rPh>
    <rPh sb="8" eb="10">
      <t>ダセツ</t>
    </rPh>
    <rPh sb="10" eb="12">
      <t>テマ</t>
    </rPh>
    <phoneticPr fontId="3"/>
  </si>
  <si>
    <t>ベースコンクリート打設手間</t>
    <rPh sb="9" eb="11">
      <t>ダセツ</t>
    </rPh>
    <rPh sb="11" eb="13">
      <t>テマ</t>
    </rPh>
    <phoneticPr fontId="3"/>
  </si>
  <si>
    <t>基礎立上りコンクリート打設手間</t>
    <rPh sb="0" eb="2">
      <t>キソ</t>
    </rPh>
    <rPh sb="2" eb="3">
      <t>タ</t>
    </rPh>
    <rPh sb="3" eb="4">
      <t>ア</t>
    </rPh>
    <rPh sb="11" eb="13">
      <t>ダセツ</t>
    </rPh>
    <rPh sb="13" eb="15">
      <t>テマ</t>
    </rPh>
    <phoneticPr fontId="3"/>
  </si>
  <si>
    <t>二重スラブコンクリート打設手間</t>
    <rPh sb="0" eb="2">
      <t>ニジュウ</t>
    </rPh>
    <rPh sb="11" eb="13">
      <t>ダセツ</t>
    </rPh>
    <rPh sb="13" eb="15">
      <t>テマ</t>
    </rPh>
    <phoneticPr fontId="3"/>
  </si>
  <si>
    <t>小階段コンクリート打設手間</t>
    <rPh sb="0" eb="3">
      <t>ショウカイダン</t>
    </rPh>
    <rPh sb="9" eb="11">
      <t>ダセツ</t>
    </rPh>
    <rPh sb="11" eb="13">
      <t>テマ</t>
    </rPh>
    <phoneticPr fontId="3"/>
  </si>
  <si>
    <t>回</t>
    <rPh sb="0" eb="1">
      <t>カイ</t>
    </rPh>
    <phoneticPr fontId="3"/>
  </si>
  <si>
    <t>Ｄ10　　　ＳＤ295</t>
    <phoneticPr fontId="3"/>
  </si>
  <si>
    <t>鋼製階段工事</t>
    <rPh sb="0" eb="2">
      <t>コウセイ</t>
    </rPh>
    <rPh sb="2" eb="4">
      <t>カイダン</t>
    </rPh>
    <rPh sb="4" eb="6">
      <t>コウジ</t>
    </rPh>
    <phoneticPr fontId="3"/>
  </si>
  <si>
    <t>〃　　　　　　鋼板厚6</t>
    <rPh sb="7" eb="9">
      <t>コウハン</t>
    </rPh>
    <rPh sb="9" eb="10">
      <t>アツ</t>
    </rPh>
    <phoneticPr fontId="3"/>
  </si>
  <si>
    <t>亜鉛メッキドブ漬け</t>
    <rPh sb="0" eb="2">
      <t>アエン</t>
    </rPh>
    <rPh sb="7" eb="8">
      <t>ツ</t>
    </rPh>
    <phoneticPr fontId="3"/>
  </si>
  <si>
    <t>2種ＨＤＺ50</t>
    <rPh sb="1" eb="2">
      <t>シュ</t>
    </rPh>
    <phoneticPr fontId="3"/>
  </si>
  <si>
    <t>スイープブラスト加工処理</t>
    <rPh sb="8" eb="10">
      <t>カコウ</t>
    </rPh>
    <rPh sb="10" eb="12">
      <t>ショリ</t>
    </rPh>
    <phoneticPr fontId="3"/>
  </si>
  <si>
    <t>工場加工組立費</t>
    <rPh sb="0" eb="2">
      <t>コウジョウ</t>
    </rPh>
    <rPh sb="2" eb="4">
      <t>カコウ</t>
    </rPh>
    <rPh sb="4" eb="6">
      <t>クミタテ</t>
    </rPh>
    <rPh sb="6" eb="7">
      <t>ヒ</t>
    </rPh>
    <phoneticPr fontId="3"/>
  </si>
  <si>
    <t>現場取付費</t>
    <rPh sb="0" eb="2">
      <t>ゲンバ</t>
    </rPh>
    <rPh sb="2" eb="5">
      <t>トリツケヒ</t>
    </rPh>
    <rPh sb="4" eb="5">
      <t>ヒ</t>
    </rPh>
    <phoneticPr fontId="3"/>
  </si>
  <si>
    <t>㎡</t>
    <phoneticPr fontId="3"/>
  </si>
  <si>
    <t>〃</t>
    <phoneticPr fontId="3"/>
  </si>
  <si>
    <t>回</t>
    <rPh sb="0" eb="1">
      <t>カイ</t>
    </rPh>
    <phoneticPr fontId="3"/>
  </si>
  <si>
    <t>ｋｇ</t>
    <phoneticPr fontId="3"/>
  </si>
  <si>
    <t>FRP防水　WPS-1W</t>
    <rPh sb="3" eb="5">
      <t>ボウスイ</t>
    </rPh>
    <phoneticPr fontId="3"/>
  </si>
  <si>
    <t>2F廊下平場</t>
    <rPh sb="2" eb="4">
      <t>ロウカ</t>
    </rPh>
    <rPh sb="4" eb="6">
      <t>ヒラバ</t>
    </rPh>
    <phoneticPr fontId="3"/>
  </si>
  <si>
    <t>2F廊下立上り</t>
    <rPh sb="2" eb="4">
      <t>ロウカ</t>
    </rPh>
    <rPh sb="4" eb="6">
      <t>タチアガ</t>
    </rPh>
    <phoneticPr fontId="3"/>
  </si>
  <si>
    <t>2Fバルコニー平場</t>
    <rPh sb="7" eb="9">
      <t>ヒラバ</t>
    </rPh>
    <phoneticPr fontId="3"/>
  </si>
  <si>
    <t>2Fバルコニー立上り</t>
    <rPh sb="7" eb="9">
      <t>タチアガ</t>
    </rPh>
    <phoneticPr fontId="3"/>
  </si>
  <si>
    <t>階段最上段</t>
    <rPh sb="0" eb="2">
      <t>カイダン</t>
    </rPh>
    <rPh sb="2" eb="5">
      <t>サイジョウダン</t>
    </rPh>
    <phoneticPr fontId="3"/>
  </si>
  <si>
    <t>屋根AK瓦棒418</t>
    <rPh sb="0" eb="2">
      <t>ヤネ</t>
    </rPh>
    <rPh sb="4" eb="6">
      <t>カワラボウ</t>
    </rPh>
    <phoneticPr fontId="3"/>
  </si>
  <si>
    <t>ニスクカラーSGL　0.4ｔ</t>
    <phoneticPr fontId="3"/>
  </si>
  <si>
    <t>縦樋　カラー塩ビパイプ50A　</t>
    <rPh sb="0" eb="1">
      <t>タテ</t>
    </rPh>
    <rPh sb="1" eb="2">
      <t>トイ</t>
    </rPh>
    <rPh sb="6" eb="7">
      <t>エン</t>
    </rPh>
    <phoneticPr fontId="3"/>
  </si>
  <si>
    <t>エルボ　カラー塩ビパイプ50A　</t>
    <rPh sb="7" eb="8">
      <t>エン</t>
    </rPh>
    <phoneticPr fontId="3"/>
  </si>
  <si>
    <t>チ－ズ　カラー塩ビパイプ50Ａ</t>
    <rPh sb="7" eb="8">
      <t>エン</t>
    </rPh>
    <phoneticPr fontId="3"/>
  </si>
  <si>
    <t>エルボ　塩ビパイプ50Ａ</t>
    <rPh sb="4" eb="5">
      <t>エン</t>
    </rPh>
    <phoneticPr fontId="3"/>
  </si>
  <si>
    <t>ＥＷＭＤＦ-2　50Ａ</t>
    <phoneticPr fontId="3"/>
  </si>
  <si>
    <t>カネソー.ルーフドレイン木付け用</t>
    <rPh sb="12" eb="13">
      <t>キ</t>
    </rPh>
    <rPh sb="13" eb="14">
      <t>ヅ</t>
    </rPh>
    <rPh sb="15" eb="16">
      <t>ヨウ</t>
    </rPh>
    <phoneticPr fontId="3"/>
  </si>
  <si>
    <t>界壁ガルバリウム鋼板張り</t>
    <rPh sb="0" eb="2">
      <t>カイヘキ</t>
    </rPh>
    <rPh sb="8" eb="10">
      <t>コウハン</t>
    </rPh>
    <rPh sb="10" eb="11">
      <t>ハ</t>
    </rPh>
    <phoneticPr fontId="3"/>
  </si>
  <si>
    <t>厚0.27</t>
    <rPh sb="0" eb="1">
      <t>アツ</t>
    </rPh>
    <phoneticPr fontId="3"/>
  </si>
  <si>
    <t>ニスクカラーＳＧＬ厚0.4</t>
    <rPh sb="9" eb="10">
      <t>アツ</t>
    </rPh>
    <phoneticPr fontId="3"/>
  </si>
  <si>
    <t>ガルバリウム鋼板厚0.8</t>
    <rPh sb="6" eb="8">
      <t>コウハン</t>
    </rPh>
    <rPh sb="8" eb="9">
      <t>アツ</t>
    </rPh>
    <phoneticPr fontId="3"/>
  </si>
  <si>
    <t>本</t>
    <rPh sb="0" eb="1">
      <t>ホン</t>
    </rPh>
    <phoneticPr fontId="3"/>
  </si>
  <si>
    <t>露出張り型笠木　1.150Ｌ×260Ｗ</t>
    <rPh sb="0" eb="2">
      <t>ロシュツ</t>
    </rPh>
    <rPh sb="2" eb="3">
      <t>ハ</t>
    </rPh>
    <rPh sb="4" eb="5">
      <t>ガタ</t>
    </rPh>
    <rPh sb="5" eb="7">
      <t>カサキ</t>
    </rPh>
    <phoneticPr fontId="3"/>
  </si>
  <si>
    <t>土井城吊り子　253Ｗ×50Ｄ</t>
    <rPh sb="0" eb="3">
      <t>ドイジョウ</t>
    </rPh>
    <rPh sb="3" eb="4">
      <t>ツ</t>
    </rPh>
    <rPh sb="5" eb="6">
      <t>コ</t>
    </rPh>
    <phoneticPr fontId="3"/>
  </si>
  <si>
    <t>断熱工事</t>
    <rPh sb="0" eb="2">
      <t>ダンネツ</t>
    </rPh>
    <rPh sb="2" eb="4">
      <t>コウジ</t>
    </rPh>
    <phoneticPr fontId="3"/>
  </si>
  <si>
    <t>外壁　ＨＧＷ　14ｋｇ　厚105</t>
    <rPh sb="0" eb="2">
      <t>ガイヘキ</t>
    </rPh>
    <rPh sb="12" eb="13">
      <t>アツ</t>
    </rPh>
    <phoneticPr fontId="3"/>
  </si>
  <si>
    <t>界壁　ＧＷ　10ｋｇ　厚100</t>
    <rPh sb="0" eb="2">
      <t>カイヘキ</t>
    </rPh>
    <rPh sb="11" eb="12">
      <t>アツ</t>
    </rPh>
    <phoneticPr fontId="3"/>
  </si>
  <si>
    <t>2階床　ＧＷ　10.ｋｇ　厚50</t>
    <rPh sb="1" eb="2">
      <t>カイ</t>
    </rPh>
    <rPh sb="2" eb="3">
      <t>ユカ</t>
    </rPh>
    <rPh sb="13" eb="14">
      <t>アツ</t>
    </rPh>
    <phoneticPr fontId="3"/>
  </si>
  <si>
    <t>1階床　ＰＳＦ 3種ｂＡ　厚50</t>
    <rPh sb="1" eb="2">
      <t>カイ</t>
    </rPh>
    <rPh sb="2" eb="3">
      <t>ユカ</t>
    </rPh>
    <rPh sb="9" eb="10">
      <t>シュ</t>
    </rPh>
    <rPh sb="13" eb="14">
      <t>アツ</t>
    </rPh>
    <phoneticPr fontId="3"/>
  </si>
  <si>
    <t>屋根　　ＰＳＦ　3種ｂＡ　厚75</t>
    <rPh sb="0" eb="2">
      <t>ヤネ</t>
    </rPh>
    <rPh sb="9" eb="10">
      <t>シュ</t>
    </rPh>
    <rPh sb="13" eb="14">
      <t>アツ</t>
    </rPh>
    <phoneticPr fontId="3"/>
  </si>
  <si>
    <t>1階床組材</t>
    <rPh sb="1" eb="2">
      <t>カイ</t>
    </rPh>
    <rPh sb="2" eb="4">
      <t>ユカグ</t>
    </rPh>
    <rPh sb="4" eb="5">
      <t>ザイ</t>
    </rPh>
    <phoneticPr fontId="3"/>
  </si>
  <si>
    <t>土台　檜1等</t>
    <rPh sb="0" eb="2">
      <t>ドダイ</t>
    </rPh>
    <rPh sb="3" eb="4">
      <t>ヒノキ</t>
    </rPh>
    <rPh sb="5" eb="6">
      <t>トウ</t>
    </rPh>
    <phoneticPr fontId="3"/>
  </si>
  <si>
    <t>105×105×4000×30本</t>
    <rPh sb="15" eb="16">
      <t>ホン</t>
    </rPh>
    <phoneticPr fontId="3"/>
  </si>
  <si>
    <t>105×105×3000×5.5本</t>
    <rPh sb="16" eb="17">
      <t>ホン</t>
    </rPh>
    <phoneticPr fontId="3"/>
  </si>
  <si>
    <t>105×105×2000×11本</t>
    <rPh sb="15" eb="16">
      <t>ホン</t>
    </rPh>
    <phoneticPr fontId="3"/>
  </si>
  <si>
    <t>105×105×3000×75本</t>
    <rPh sb="15" eb="16">
      <t>ホン</t>
    </rPh>
    <phoneticPr fontId="3"/>
  </si>
  <si>
    <t>105×105×2000×30本</t>
    <rPh sb="15" eb="16">
      <t>ホン</t>
    </rPh>
    <phoneticPr fontId="3"/>
  </si>
  <si>
    <t>大引き　檜1等</t>
    <rPh sb="0" eb="2">
      <t>オオビ</t>
    </rPh>
    <rPh sb="4" eb="5">
      <t>ヒノキ</t>
    </rPh>
    <rPh sb="6" eb="7">
      <t>トウ</t>
    </rPh>
    <phoneticPr fontId="3"/>
  </si>
  <si>
    <t>床受け　檜1等</t>
    <rPh sb="0" eb="1">
      <t>ユカ</t>
    </rPh>
    <rPh sb="1" eb="2">
      <t>ウ</t>
    </rPh>
    <rPh sb="4" eb="5">
      <t>ヒノキ</t>
    </rPh>
    <rPh sb="6" eb="7">
      <t>トウ</t>
    </rPh>
    <phoneticPr fontId="3"/>
  </si>
  <si>
    <t>60×60×3000×5本</t>
    <rPh sb="12" eb="13">
      <t>ホン</t>
    </rPh>
    <phoneticPr fontId="3"/>
  </si>
  <si>
    <t>60×60×2000×30本</t>
    <rPh sb="13" eb="14">
      <t>ホン</t>
    </rPh>
    <phoneticPr fontId="3"/>
  </si>
  <si>
    <t>120×45×3000×5本</t>
    <rPh sb="13" eb="14">
      <t>ホン</t>
    </rPh>
    <phoneticPr fontId="3"/>
  </si>
  <si>
    <t>2階床組材</t>
    <rPh sb="1" eb="2">
      <t>カイ</t>
    </rPh>
    <rPh sb="2" eb="4">
      <t>ユカグ</t>
    </rPh>
    <rPh sb="4" eb="5">
      <t>ザイ</t>
    </rPh>
    <phoneticPr fontId="3"/>
  </si>
  <si>
    <t>胴差　杉1等</t>
    <rPh sb="0" eb="2">
      <t>ドウサ</t>
    </rPh>
    <rPh sb="3" eb="4">
      <t>スギ</t>
    </rPh>
    <rPh sb="5" eb="6">
      <t>トウ</t>
    </rPh>
    <phoneticPr fontId="3"/>
  </si>
  <si>
    <t>180×105×4000×35本</t>
    <rPh sb="15" eb="16">
      <t>ホン</t>
    </rPh>
    <phoneticPr fontId="3"/>
  </si>
  <si>
    <t>180×105×3000×1本</t>
    <rPh sb="14" eb="15">
      <t>ホン</t>
    </rPh>
    <phoneticPr fontId="3"/>
  </si>
  <si>
    <t>妻梁　杉1等</t>
    <rPh sb="0" eb="1">
      <t>ツマ</t>
    </rPh>
    <rPh sb="1" eb="2">
      <t>ハリ</t>
    </rPh>
    <rPh sb="3" eb="4">
      <t>スギ</t>
    </rPh>
    <rPh sb="5" eb="6">
      <t>トウ</t>
    </rPh>
    <phoneticPr fontId="3"/>
  </si>
  <si>
    <t>180×105×4000×1本</t>
    <rPh sb="14" eb="15">
      <t>ホン</t>
    </rPh>
    <phoneticPr fontId="3"/>
  </si>
  <si>
    <t>180×105×2000×1本</t>
    <rPh sb="14" eb="15">
      <t>ホン</t>
    </rPh>
    <phoneticPr fontId="3"/>
  </si>
  <si>
    <t>180×105×3000×8本</t>
    <rPh sb="14" eb="15">
      <t>ホン</t>
    </rPh>
    <phoneticPr fontId="3"/>
  </si>
  <si>
    <t>床梁　杉1等</t>
    <rPh sb="0" eb="1">
      <t>ユカ</t>
    </rPh>
    <rPh sb="1" eb="2">
      <t>ハリ</t>
    </rPh>
    <rPh sb="3" eb="4">
      <t>スギ</t>
    </rPh>
    <rPh sb="5" eb="6">
      <t>トウ</t>
    </rPh>
    <phoneticPr fontId="3"/>
  </si>
  <si>
    <t>180×105×3000×9本</t>
    <rPh sb="14" eb="15">
      <t>ホン</t>
    </rPh>
    <phoneticPr fontId="3"/>
  </si>
  <si>
    <t>180×105×2000×52本</t>
    <rPh sb="15" eb="16">
      <t>ホン</t>
    </rPh>
    <phoneticPr fontId="3"/>
  </si>
  <si>
    <t>150×105×3000×7.5本</t>
    <rPh sb="16" eb="17">
      <t>ホン</t>
    </rPh>
    <phoneticPr fontId="3"/>
  </si>
  <si>
    <t>270×105×3000×5本</t>
    <rPh sb="14" eb="15">
      <t>ホン</t>
    </rPh>
    <phoneticPr fontId="3"/>
  </si>
  <si>
    <t>105×105×3000×1本</t>
    <rPh sb="14" eb="15">
      <t>ホン</t>
    </rPh>
    <phoneticPr fontId="3"/>
  </si>
  <si>
    <t>105×105×2000×13本</t>
    <rPh sb="15" eb="16">
      <t>ホン</t>
    </rPh>
    <phoneticPr fontId="3"/>
  </si>
  <si>
    <t>床受け　檜1等</t>
    <rPh sb="0" eb="1">
      <t>ユカ</t>
    </rPh>
    <rPh sb="1" eb="2">
      <t>ウ</t>
    </rPh>
    <rPh sb="4" eb="5">
      <t>ヒノキ</t>
    </rPh>
    <rPh sb="6" eb="7">
      <t>トウ</t>
    </rPh>
    <phoneticPr fontId="3"/>
  </si>
  <si>
    <t>60×60×3000×23本</t>
    <rPh sb="13" eb="14">
      <t>ホン</t>
    </rPh>
    <phoneticPr fontId="3"/>
  </si>
  <si>
    <t>60×60×2000×38本</t>
    <rPh sb="13" eb="14">
      <t>ホン</t>
    </rPh>
    <phoneticPr fontId="3"/>
  </si>
  <si>
    <t>1階床点検口補強受け檜1等</t>
    <rPh sb="1" eb="2">
      <t>カイ</t>
    </rPh>
    <rPh sb="2" eb="3">
      <t>ユカ</t>
    </rPh>
    <rPh sb="3" eb="5">
      <t>テンケン</t>
    </rPh>
    <rPh sb="5" eb="6">
      <t>クチ</t>
    </rPh>
    <rPh sb="6" eb="8">
      <t>ホキョウ</t>
    </rPh>
    <rPh sb="8" eb="9">
      <t>ウ</t>
    </rPh>
    <rPh sb="10" eb="11">
      <t>ヒノキ</t>
    </rPh>
    <rPh sb="12" eb="13">
      <t>トウ</t>
    </rPh>
    <phoneticPr fontId="3"/>
  </si>
  <si>
    <t>2階床点検口補強受け檜1等</t>
    <rPh sb="1" eb="2">
      <t>カイ</t>
    </rPh>
    <rPh sb="2" eb="3">
      <t>ユカ</t>
    </rPh>
    <rPh sb="3" eb="5">
      <t>テンケン</t>
    </rPh>
    <rPh sb="5" eb="6">
      <t>クチ</t>
    </rPh>
    <rPh sb="6" eb="8">
      <t>ホキョウ</t>
    </rPh>
    <rPh sb="8" eb="9">
      <t>ウ</t>
    </rPh>
    <rPh sb="10" eb="11">
      <t>ヒノキ</t>
    </rPh>
    <rPh sb="12" eb="13">
      <t>トウ</t>
    </rPh>
    <phoneticPr fontId="3"/>
  </si>
  <si>
    <t>際根太　杉1等</t>
    <rPh sb="0" eb="1">
      <t>キワ</t>
    </rPh>
    <rPh sb="1" eb="3">
      <t>ネダ</t>
    </rPh>
    <rPh sb="4" eb="5">
      <t>スギ</t>
    </rPh>
    <rPh sb="6" eb="7">
      <t>トウ</t>
    </rPh>
    <phoneticPr fontId="3"/>
  </si>
  <si>
    <t>75×27×2000×20本</t>
    <rPh sb="13" eb="14">
      <t>ホン</t>
    </rPh>
    <phoneticPr fontId="3"/>
  </si>
  <si>
    <t>60×48×2000×20本</t>
    <rPh sb="13" eb="14">
      <t>ホン</t>
    </rPh>
    <phoneticPr fontId="3"/>
  </si>
  <si>
    <t>60×45×3000×10本</t>
    <rPh sb="13" eb="14">
      <t>ホン</t>
    </rPh>
    <phoneticPr fontId="3"/>
  </si>
  <si>
    <t>胴差上部付土台　杉1等</t>
    <rPh sb="0" eb="2">
      <t>ドウサ</t>
    </rPh>
    <rPh sb="2" eb="3">
      <t>ウエ</t>
    </rPh>
    <rPh sb="3" eb="4">
      <t>ブ</t>
    </rPh>
    <rPh sb="4" eb="5">
      <t>フ</t>
    </rPh>
    <rPh sb="5" eb="7">
      <t>ドダイ</t>
    </rPh>
    <rPh sb="8" eb="9">
      <t>スギ</t>
    </rPh>
    <rPh sb="10" eb="11">
      <t>トウ</t>
    </rPh>
    <phoneticPr fontId="3"/>
  </si>
  <si>
    <t>105×55×3000×5本</t>
    <rPh sb="13" eb="14">
      <t>ホン</t>
    </rPh>
    <phoneticPr fontId="3"/>
  </si>
  <si>
    <t>桁下調整材　杉1等</t>
    <rPh sb="0" eb="2">
      <t>ケタシタ</t>
    </rPh>
    <rPh sb="2" eb="5">
      <t>チョウセイザイ</t>
    </rPh>
    <rPh sb="6" eb="7">
      <t>スギ</t>
    </rPh>
    <rPh sb="8" eb="9">
      <t>トウ</t>
    </rPh>
    <phoneticPr fontId="3"/>
  </si>
  <si>
    <t>105×45×3000×2本</t>
    <rPh sb="13" eb="14">
      <t>ホン</t>
    </rPh>
    <phoneticPr fontId="3"/>
  </si>
  <si>
    <t>105×45×2000×3本</t>
    <rPh sb="13" eb="14">
      <t>ホン</t>
    </rPh>
    <phoneticPr fontId="3"/>
  </si>
  <si>
    <t>105×37×4000×3本</t>
    <rPh sb="13" eb="14">
      <t>ホン</t>
    </rPh>
    <phoneticPr fontId="3"/>
  </si>
  <si>
    <t>105×37×2000×2本</t>
    <rPh sb="13" eb="14">
      <t>ホン</t>
    </rPh>
    <phoneticPr fontId="3"/>
  </si>
  <si>
    <t>105×12×2000×4本</t>
    <rPh sb="13" eb="14">
      <t>ホン</t>
    </rPh>
    <phoneticPr fontId="3"/>
  </si>
  <si>
    <t>添桁　杉1等</t>
    <rPh sb="0" eb="1">
      <t>ソ</t>
    </rPh>
    <rPh sb="1" eb="2">
      <t>ケタ</t>
    </rPh>
    <rPh sb="3" eb="4">
      <t>スギ</t>
    </rPh>
    <rPh sb="5" eb="6">
      <t>トウ</t>
    </rPh>
    <phoneticPr fontId="3"/>
  </si>
  <si>
    <t>小屋組材</t>
    <rPh sb="0" eb="3">
      <t>コヤグミ</t>
    </rPh>
    <rPh sb="3" eb="4">
      <t>ザイ</t>
    </rPh>
    <phoneticPr fontId="3"/>
  </si>
  <si>
    <t>軒桁　杉1等</t>
    <rPh sb="0" eb="1">
      <t>ノキ</t>
    </rPh>
    <rPh sb="1" eb="2">
      <t>ケタ</t>
    </rPh>
    <rPh sb="3" eb="4">
      <t>スギ</t>
    </rPh>
    <rPh sb="5" eb="6">
      <t>トウ</t>
    </rPh>
    <phoneticPr fontId="3"/>
  </si>
  <si>
    <t>240×105×4000×10本</t>
    <rPh sb="15" eb="16">
      <t>ホン</t>
    </rPh>
    <phoneticPr fontId="3"/>
  </si>
  <si>
    <t>180×105×4000×25本</t>
    <rPh sb="15" eb="16">
      <t>ホン</t>
    </rPh>
    <phoneticPr fontId="3"/>
  </si>
  <si>
    <t>妻梁　 杉1等</t>
    <rPh sb="0" eb="1">
      <t>ツマ</t>
    </rPh>
    <rPh sb="1" eb="2">
      <t>ハリ</t>
    </rPh>
    <rPh sb="4" eb="5">
      <t>スギ</t>
    </rPh>
    <rPh sb="6" eb="7">
      <t>トウ</t>
    </rPh>
    <phoneticPr fontId="3"/>
  </si>
  <si>
    <t>180×105×4000×4本</t>
    <rPh sb="14" eb="15">
      <t>ホン</t>
    </rPh>
    <phoneticPr fontId="3"/>
  </si>
  <si>
    <t>180×105×3000×2本</t>
    <rPh sb="14" eb="15">
      <t>ホン</t>
    </rPh>
    <phoneticPr fontId="3"/>
  </si>
  <si>
    <t>小屋梁　杉1等</t>
    <rPh sb="0" eb="2">
      <t>コヤ</t>
    </rPh>
    <rPh sb="2" eb="3">
      <t>ハリ</t>
    </rPh>
    <rPh sb="4" eb="5">
      <t>スギ</t>
    </rPh>
    <rPh sb="6" eb="7">
      <t>トウ</t>
    </rPh>
    <phoneticPr fontId="3"/>
  </si>
  <si>
    <t>180×105×4000×13本</t>
    <rPh sb="15" eb="16">
      <t>ホン</t>
    </rPh>
    <phoneticPr fontId="3"/>
  </si>
  <si>
    <t>150×105×3000×5本</t>
    <rPh sb="14" eb="15">
      <t>ホン</t>
    </rPh>
    <phoneticPr fontId="3"/>
  </si>
  <si>
    <t>240×105×4000×5本</t>
    <rPh sb="14" eb="15">
      <t>ホン</t>
    </rPh>
    <phoneticPr fontId="3"/>
  </si>
  <si>
    <t>105×105×2000×2.5本</t>
    <rPh sb="16" eb="17">
      <t>ホン</t>
    </rPh>
    <phoneticPr fontId="3"/>
  </si>
  <si>
    <t>105×105×2000×25本</t>
    <rPh sb="15" eb="16">
      <t>ホン</t>
    </rPh>
    <phoneticPr fontId="3"/>
  </si>
  <si>
    <t>火打梁　杉1等</t>
    <rPh sb="0" eb="2">
      <t>ヒウ</t>
    </rPh>
    <rPh sb="2" eb="3">
      <t>ハリ</t>
    </rPh>
    <rPh sb="4" eb="5">
      <t>スギ</t>
    </rPh>
    <rPh sb="6" eb="7">
      <t>トウ</t>
    </rPh>
    <phoneticPr fontId="3"/>
  </si>
  <si>
    <t>105×105×3000×30本</t>
    <rPh sb="15" eb="16">
      <t>ホン</t>
    </rPh>
    <phoneticPr fontId="3"/>
  </si>
  <si>
    <t>梁下調整材　杉1等</t>
    <rPh sb="0" eb="2">
      <t>ハリシタ</t>
    </rPh>
    <rPh sb="2" eb="5">
      <t>チョウセイザイ</t>
    </rPh>
    <rPh sb="6" eb="7">
      <t>スギ</t>
    </rPh>
    <rPh sb="8" eb="9">
      <t>トウ</t>
    </rPh>
    <phoneticPr fontId="3"/>
  </si>
  <si>
    <t>105×72×3000×5本</t>
    <rPh sb="13" eb="14">
      <t>ホン</t>
    </rPh>
    <phoneticPr fontId="3"/>
  </si>
  <si>
    <t>105×7×4000×3本</t>
    <rPh sb="12" eb="13">
      <t>ホン</t>
    </rPh>
    <phoneticPr fontId="3"/>
  </si>
  <si>
    <t>105×7×3000×2本</t>
    <rPh sb="12" eb="13">
      <t>ホン</t>
    </rPh>
    <phoneticPr fontId="3"/>
  </si>
  <si>
    <t>母屋　杉1等</t>
    <rPh sb="0" eb="2">
      <t>モヤ</t>
    </rPh>
    <rPh sb="3" eb="4">
      <t>スギ</t>
    </rPh>
    <rPh sb="5" eb="6">
      <t>トウ</t>
    </rPh>
    <phoneticPr fontId="3"/>
  </si>
  <si>
    <t>105×75×4000×5本</t>
    <rPh sb="13" eb="14">
      <t>ホン</t>
    </rPh>
    <phoneticPr fontId="3"/>
  </si>
  <si>
    <t>パラペット繋ぎ　杉1等</t>
    <rPh sb="5" eb="6">
      <t>ツナ</t>
    </rPh>
    <rPh sb="8" eb="9">
      <t>スギ</t>
    </rPh>
    <rPh sb="10" eb="11">
      <t>トウ</t>
    </rPh>
    <phoneticPr fontId="3"/>
  </si>
  <si>
    <t>105×60×4000×9本</t>
    <rPh sb="13" eb="14">
      <t>ホン</t>
    </rPh>
    <phoneticPr fontId="3"/>
  </si>
  <si>
    <t>105×60×3000×2本</t>
    <rPh sb="13" eb="14">
      <t>ホン</t>
    </rPh>
    <phoneticPr fontId="3"/>
  </si>
  <si>
    <t>垂木　杉1等</t>
    <rPh sb="0" eb="2">
      <t>タルキ</t>
    </rPh>
    <rPh sb="3" eb="4">
      <t>スギ</t>
    </rPh>
    <rPh sb="5" eb="6">
      <t>トウ</t>
    </rPh>
    <phoneticPr fontId="3"/>
  </si>
  <si>
    <t>90×45×4000×41本</t>
    <rPh sb="13" eb="14">
      <t>ホン</t>
    </rPh>
    <phoneticPr fontId="3"/>
  </si>
  <si>
    <t>90×45×3000×82本</t>
    <rPh sb="13" eb="14">
      <t>ホン</t>
    </rPh>
    <phoneticPr fontId="3"/>
  </si>
  <si>
    <t>方杖　杉1等</t>
    <rPh sb="0" eb="1">
      <t>ホウ</t>
    </rPh>
    <rPh sb="1" eb="2">
      <t>ツエ</t>
    </rPh>
    <rPh sb="3" eb="4">
      <t>スギ</t>
    </rPh>
    <rPh sb="5" eb="6">
      <t>トウ</t>
    </rPh>
    <phoneticPr fontId="3"/>
  </si>
  <si>
    <t>105×105×3000×6本</t>
    <rPh sb="14" eb="15">
      <t>ホン</t>
    </rPh>
    <phoneticPr fontId="3"/>
  </si>
  <si>
    <t>105×105×2000×1本</t>
    <rPh sb="14" eb="15">
      <t>ホン</t>
    </rPh>
    <phoneticPr fontId="3"/>
  </si>
  <si>
    <t>小屋束　杉1等</t>
    <rPh sb="0" eb="3">
      <t>コヤツカ</t>
    </rPh>
    <rPh sb="4" eb="5">
      <t>スギ</t>
    </rPh>
    <rPh sb="6" eb="7">
      <t>トウ</t>
    </rPh>
    <phoneticPr fontId="3"/>
  </si>
  <si>
    <t>105×105×2000×6本</t>
    <rPh sb="14" eb="15">
      <t>ホン</t>
    </rPh>
    <phoneticPr fontId="3"/>
  </si>
  <si>
    <t>広小舞　杉赤味</t>
    <rPh sb="0" eb="1">
      <t>ヒロ</t>
    </rPh>
    <rPh sb="1" eb="3">
      <t>コマイ</t>
    </rPh>
    <rPh sb="4" eb="5">
      <t>スギ</t>
    </rPh>
    <rPh sb="5" eb="7">
      <t>アカミ</t>
    </rPh>
    <phoneticPr fontId="3"/>
  </si>
  <si>
    <t>105×18×4000×5本</t>
    <rPh sb="13" eb="14">
      <t>ホン</t>
    </rPh>
    <phoneticPr fontId="3"/>
  </si>
  <si>
    <t>雨押　杉赤身</t>
    <rPh sb="0" eb="1">
      <t>アメ</t>
    </rPh>
    <rPh sb="1" eb="2">
      <t>オウ</t>
    </rPh>
    <rPh sb="3" eb="4">
      <t>スギ</t>
    </rPh>
    <rPh sb="4" eb="6">
      <t>アカミ</t>
    </rPh>
    <phoneticPr fontId="3"/>
  </si>
  <si>
    <t>105×15×4000×7本</t>
    <rPh sb="13" eb="14">
      <t>ホン</t>
    </rPh>
    <phoneticPr fontId="3"/>
  </si>
  <si>
    <t>105×15×3000×4本</t>
    <rPh sb="13" eb="14">
      <t>ホン</t>
    </rPh>
    <phoneticPr fontId="3"/>
  </si>
  <si>
    <t>廊下床高調整材　杉赤味</t>
    <rPh sb="0" eb="2">
      <t>ロウカ</t>
    </rPh>
    <rPh sb="2" eb="4">
      <t>ユカタカ</t>
    </rPh>
    <rPh sb="4" eb="7">
      <t>チョウセイザイ</t>
    </rPh>
    <rPh sb="8" eb="9">
      <t>スギ</t>
    </rPh>
    <rPh sb="9" eb="11">
      <t>アカミ</t>
    </rPh>
    <phoneticPr fontId="3"/>
  </si>
  <si>
    <t>90×18×4000×5本</t>
    <rPh sb="12" eb="13">
      <t>ホン</t>
    </rPh>
    <phoneticPr fontId="3"/>
  </si>
  <si>
    <t>90×15×4000×5本</t>
    <rPh sb="12" eb="13">
      <t>ホン</t>
    </rPh>
    <phoneticPr fontId="3"/>
  </si>
  <si>
    <t>90×12×4000×5本</t>
    <rPh sb="12" eb="13">
      <t>ホン</t>
    </rPh>
    <phoneticPr fontId="3"/>
  </si>
  <si>
    <t>バルコニー床高調整材　杉赤味</t>
    <rPh sb="5" eb="7">
      <t>ユカタカ</t>
    </rPh>
    <rPh sb="7" eb="9">
      <t>チョウセイ</t>
    </rPh>
    <rPh sb="9" eb="10">
      <t>ザイ</t>
    </rPh>
    <rPh sb="11" eb="12">
      <t>スギ</t>
    </rPh>
    <rPh sb="12" eb="14">
      <t>アカミ</t>
    </rPh>
    <phoneticPr fontId="3"/>
  </si>
  <si>
    <t>90×9×4000×15本</t>
    <rPh sb="12" eb="13">
      <t>ホン</t>
    </rPh>
    <phoneticPr fontId="3"/>
  </si>
  <si>
    <t>界壁小屋頂部頭繋ぎ　杉1等</t>
    <rPh sb="0" eb="2">
      <t>カイヘキ</t>
    </rPh>
    <rPh sb="2" eb="4">
      <t>コヤ</t>
    </rPh>
    <rPh sb="4" eb="6">
      <t>チョウブ</t>
    </rPh>
    <rPh sb="6" eb="7">
      <t>アタマ</t>
    </rPh>
    <rPh sb="7" eb="8">
      <t>ツナ</t>
    </rPh>
    <rPh sb="10" eb="11">
      <t>スギ</t>
    </rPh>
    <rPh sb="12" eb="13">
      <t>トウ</t>
    </rPh>
    <phoneticPr fontId="3"/>
  </si>
  <si>
    <t>120×105×4000×4本</t>
    <rPh sb="14" eb="15">
      <t>ホン</t>
    </rPh>
    <phoneticPr fontId="3"/>
  </si>
  <si>
    <t>120×105×3000×8本</t>
    <rPh sb="14" eb="15">
      <t>ホン</t>
    </rPh>
    <phoneticPr fontId="3"/>
  </si>
  <si>
    <t>軸組材</t>
    <rPh sb="0" eb="2">
      <t>ジクグミ</t>
    </rPh>
    <rPh sb="2" eb="3">
      <t>ザイ</t>
    </rPh>
    <phoneticPr fontId="3"/>
  </si>
  <si>
    <t>通し柱　檜1等</t>
    <rPh sb="0" eb="1">
      <t>トウ</t>
    </rPh>
    <rPh sb="2" eb="3">
      <t>ハシラ</t>
    </rPh>
    <rPh sb="4" eb="5">
      <t>ヒノキ</t>
    </rPh>
    <rPh sb="6" eb="7">
      <t>トウ</t>
    </rPh>
    <phoneticPr fontId="3"/>
  </si>
  <si>
    <t>120×120×7000×6本</t>
    <rPh sb="14" eb="15">
      <t>ホン</t>
    </rPh>
    <phoneticPr fontId="3"/>
  </si>
  <si>
    <t>105×105×7000×4本</t>
    <rPh sb="14" eb="15">
      <t>ホン</t>
    </rPh>
    <phoneticPr fontId="3"/>
  </si>
  <si>
    <t>105×105×4000×2本</t>
    <rPh sb="14" eb="15">
      <t>ホン</t>
    </rPh>
    <phoneticPr fontId="3"/>
  </si>
  <si>
    <t>105×105×4000×4本</t>
    <rPh sb="14" eb="15">
      <t>ホン</t>
    </rPh>
    <phoneticPr fontId="3"/>
  </si>
  <si>
    <t>120×120×63000×12本</t>
    <rPh sb="16" eb="17">
      <t>ホン</t>
    </rPh>
    <phoneticPr fontId="3"/>
  </si>
  <si>
    <t>管柱　檜1等　　　　　　　　　1階</t>
    <rPh sb="0" eb="1">
      <t>カン</t>
    </rPh>
    <rPh sb="1" eb="2">
      <t>ハシラ</t>
    </rPh>
    <rPh sb="3" eb="4">
      <t>ヒノキ</t>
    </rPh>
    <rPh sb="5" eb="6">
      <t>トウ</t>
    </rPh>
    <rPh sb="16" eb="17">
      <t>カイ</t>
    </rPh>
    <phoneticPr fontId="3"/>
  </si>
  <si>
    <t>〃　　　　　　　　　　　　　　　2階</t>
    <rPh sb="17" eb="18">
      <t>カイ</t>
    </rPh>
    <phoneticPr fontId="3"/>
  </si>
  <si>
    <t>105×105×3000×94本</t>
    <rPh sb="15" eb="16">
      <t>ホン</t>
    </rPh>
    <phoneticPr fontId="3"/>
  </si>
  <si>
    <t>270×105×3000×86本</t>
    <rPh sb="15" eb="16">
      <t>ホン</t>
    </rPh>
    <phoneticPr fontId="3"/>
  </si>
  <si>
    <t>　　　　　〃　　　　1・2階PS廻り</t>
    <rPh sb="13" eb="14">
      <t>カイ</t>
    </rPh>
    <rPh sb="16" eb="17">
      <t>マワリ</t>
    </rPh>
    <phoneticPr fontId="3"/>
  </si>
  <si>
    <t>105×105×3000×20本</t>
    <rPh sb="15" eb="16">
      <t>ホン</t>
    </rPh>
    <phoneticPr fontId="3"/>
  </si>
  <si>
    <t>〃　　　　　　　　　　　1階手摺柱</t>
    <rPh sb="13" eb="14">
      <t>カイ</t>
    </rPh>
    <rPh sb="14" eb="16">
      <t>テスリ</t>
    </rPh>
    <rPh sb="16" eb="17">
      <t>ハシラ</t>
    </rPh>
    <phoneticPr fontId="3"/>
  </si>
  <si>
    <t>105×105×2000×14本</t>
    <rPh sb="15" eb="16">
      <t>ホン</t>
    </rPh>
    <phoneticPr fontId="3"/>
  </si>
  <si>
    <t>〃　　　　　　　　　　　2階手摺柱</t>
    <rPh sb="13" eb="14">
      <t>カイ</t>
    </rPh>
    <rPh sb="14" eb="16">
      <t>テスリ</t>
    </rPh>
    <rPh sb="16" eb="17">
      <t>ハシラ</t>
    </rPh>
    <phoneticPr fontId="3"/>
  </si>
  <si>
    <t>105×105×3000×14本</t>
    <rPh sb="15" eb="16">
      <t>ホン</t>
    </rPh>
    <phoneticPr fontId="3"/>
  </si>
  <si>
    <t>手摺上端繋ぎ　杉1等</t>
    <rPh sb="0" eb="2">
      <t>テスリ</t>
    </rPh>
    <rPh sb="2" eb="3">
      <t>ウエ</t>
    </rPh>
    <rPh sb="3" eb="4">
      <t>タン</t>
    </rPh>
    <rPh sb="4" eb="5">
      <t>ツナ</t>
    </rPh>
    <rPh sb="7" eb="8">
      <t>スギ</t>
    </rPh>
    <rPh sb="9" eb="10">
      <t>トウ</t>
    </rPh>
    <phoneticPr fontId="3"/>
  </si>
  <si>
    <t>105×105×4000×16本</t>
    <rPh sb="15" eb="16">
      <t>ホン</t>
    </rPh>
    <phoneticPr fontId="3"/>
  </si>
  <si>
    <t>105×105×3000×4本</t>
    <rPh sb="14" eb="15">
      <t>ホン</t>
    </rPh>
    <phoneticPr fontId="3"/>
  </si>
  <si>
    <t>まぐさ、窓台　杉1等</t>
    <rPh sb="4" eb="6">
      <t>マドダイ</t>
    </rPh>
    <rPh sb="7" eb="8">
      <t>スギ</t>
    </rPh>
    <rPh sb="9" eb="10">
      <t>トウ</t>
    </rPh>
    <phoneticPr fontId="3"/>
  </si>
  <si>
    <t>105×105×2000×10本</t>
    <rPh sb="15" eb="16">
      <t>ホン</t>
    </rPh>
    <phoneticPr fontId="3"/>
  </si>
  <si>
    <t>105×45×3000×11本</t>
    <rPh sb="14" eb="15">
      <t>ホン</t>
    </rPh>
    <phoneticPr fontId="3"/>
  </si>
  <si>
    <t>105×45×2000×21本</t>
    <rPh sb="14" eb="15">
      <t>ホン</t>
    </rPh>
    <phoneticPr fontId="3"/>
  </si>
  <si>
    <t>半柱　杉1等</t>
    <rPh sb="0" eb="1">
      <t>ハン</t>
    </rPh>
    <rPh sb="1" eb="2">
      <t>ハシラ</t>
    </rPh>
    <rPh sb="3" eb="4">
      <t>スギ</t>
    </rPh>
    <rPh sb="5" eb="6">
      <t>トウ</t>
    </rPh>
    <phoneticPr fontId="3"/>
  </si>
  <si>
    <t>105×45×3000×92本</t>
    <rPh sb="14" eb="15">
      <t>ホン</t>
    </rPh>
    <phoneticPr fontId="3"/>
  </si>
  <si>
    <t>間柱　杉1等</t>
    <rPh sb="0" eb="1">
      <t>マ</t>
    </rPh>
    <rPh sb="1" eb="2">
      <t>ハシラ</t>
    </rPh>
    <rPh sb="3" eb="4">
      <t>スギ</t>
    </rPh>
    <rPh sb="5" eb="6">
      <t>トウ</t>
    </rPh>
    <phoneticPr fontId="3"/>
  </si>
  <si>
    <t>105×30×3000×361本</t>
    <rPh sb="15" eb="16">
      <t>ホン</t>
    </rPh>
    <phoneticPr fontId="3"/>
  </si>
  <si>
    <t>105×30×2000×70本</t>
    <rPh sb="14" eb="15">
      <t>ホン</t>
    </rPh>
    <phoneticPr fontId="3"/>
  </si>
  <si>
    <t>0.095×0.030×3000×54本</t>
    <rPh sb="19" eb="20">
      <t>ホン</t>
    </rPh>
    <phoneticPr fontId="3"/>
  </si>
  <si>
    <t>85×30×3000×188本</t>
    <rPh sb="14" eb="15">
      <t>ホン</t>
    </rPh>
    <phoneticPr fontId="3"/>
  </si>
  <si>
    <t>85×30×2000×8本</t>
    <rPh sb="12" eb="13">
      <t>ホン</t>
    </rPh>
    <phoneticPr fontId="3"/>
  </si>
  <si>
    <t>31×31×3000×30本</t>
    <rPh sb="13" eb="14">
      <t>ホン</t>
    </rPh>
    <phoneticPr fontId="3"/>
  </si>
  <si>
    <t>壁止め（入り隅）　杉1等</t>
    <rPh sb="0" eb="1">
      <t>カベ</t>
    </rPh>
    <rPh sb="1" eb="2">
      <t>ト</t>
    </rPh>
    <rPh sb="4" eb="5">
      <t>イ</t>
    </rPh>
    <rPh sb="6" eb="7">
      <t>スミ</t>
    </rPh>
    <rPh sb="9" eb="10">
      <t>スギ</t>
    </rPh>
    <rPh sb="11" eb="12">
      <t>トウ</t>
    </rPh>
    <phoneticPr fontId="3"/>
  </si>
  <si>
    <t>30×30×2000×6本</t>
    <rPh sb="12" eb="13">
      <t>ホン</t>
    </rPh>
    <phoneticPr fontId="3"/>
  </si>
  <si>
    <t>30×30×3000×123本</t>
    <rPh sb="14" eb="15">
      <t>ホン</t>
    </rPh>
    <phoneticPr fontId="3"/>
  </si>
  <si>
    <t>天井下地材</t>
    <rPh sb="0" eb="2">
      <t>テンジョウ</t>
    </rPh>
    <rPh sb="2" eb="4">
      <t>シタジ</t>
    </rPh>
    <rPh sb="4" eb="5">
      <t>ザイ</t>
    </rPh>
    <phoneticPr fontId="3"/>
  </si>
  <si>
    <t>野縁　杉1等</t>
    <rPh sb="0" eb="1">
      <t>ノ</t>
    </rPh>
    <rPh sb="1" eb="2">
      <t>フチ</t>
    </rPh>
    <rPh sb="3" eb="4">
      <t>スギ</t>
    </rPh>
    <rPh sb="5" eb="6">
      <t>トウ</t>
    </rPh>
    <phoneticPr fontId="3"/>
  </si>
  <si>
    <t>45×45×2000×215本</t>
    <rPh sb="14" eb="15">
      <t>ホン</t>
    </rPh>
    <phoneticPr fontId="3"/>
  </si>
  <si>
    <t>45×45×3000×159本</t>
    <rPh sb="14" eb="15">
      <t>ホン</t>
    </rPh>
    <phoneticPr fontId="3"/>
  </si>
  <si>
    <t>野縁受け　杉1等</t>
    <rPh sb="0" eb="1">
      <t>ノ</t>
    </rPh>
    <rPh sb="1" eb="2">
      <t>フチ</t>
    </rPh>
    <rPh sb="2" eb="3">
      <t>ウ</t>
    </rPh>
    <rPh sb="5" eb="6">
      <t>スギ</t>
    </rPh>
    <rPh sb="7" eb="8">
      <t>トウ</t>
    </rPh>
    <phoneticPr fontId="3"/>
  </si>
  <si>
    <t>45×45×4000×90本</t>
    <rPh sb="13" eb="14">
      <t>ホン</t>
    </rPh>
    <phoneticPr fontId="3"/>
  </si>
  <si>
    <t>45×45×3000×33本</t>
    <rPh sb="13" eb="14">
      <t>ホン</t>
    </rPh>
    <phoneticPr fontId="3"/>
  </si>
  <si>
    <t>45×45×2000×95本</t>
    <rPh sb="13" eb="14">
      <t>ホン</t>
    </rPh>
    <phoneticPr fontId="3"/>
  </si>
  <si>
    <t>吊り木　杉1等</t>
    <rPh sb="0" eb="1">
      <t>ツ</t>
    </rPh>
    <rPh sb="2" eb="3">
      <t>キ</t>
    </rPh>
    <rPh sb="4" eb="5">
      <t>スギ</t>
    </rPh>
    <rPh sb="6" eb="7">
      <t>トウ</t>
    </rPh>
    <phoneticPr fontId="3"/>
  </si>
  <si>
    <t>45×45×3000×37本</t>
    <rPh sb="13" eb="14">
      <t>ホン</t>
    </rPh>
    <phoneticPr fontId="3"/>
  </si>
  <si>
    <t>45×45×2000×4本</t>
    <rPh sb="12" eb="13">
      <t>ホン</t>
    </rPh>
    <phoneticPr fontId="3"/>
  </si>
  <si>
    <t>吊り木受け　杉1等</t>
    <rPh sb="0" eb="1">
      <t>ツ</t>
    </rPh>
    <rPh sb="2" eb="3">
      <t>キ</t>
    </rPh>
    <rPh sb="3" eb="4">
      <t>ウ</t>
    </rPh>
    <rPh sb="6" eb="7">
      <t>スギ</t>
    </rPh>
    <rPh sb="8" eb="9">
      <t>トウ</t>
    </rPh>
    <phoneticPr fontId="3"/>
  </si>
  <si>
    <t>105×45×4000×2本</t>
    <rPh sb="13" eb="14">
      <t>ホン</t>
    </rPh>
    <phoneticPr fontId="3"/>
  </si>
  <si>
    <t>105×45×3000×2.5本</t>
    <rPh sb="15" eb="16">
      <t>ホン</t>
    </rPh>
    <phoneticPr fontId="3"/>
  </si>
  <si>
    <t>105×45×2000×10本</t>
    <rPh sb="14" eb="15">
      <t>ホン</t>
    </rPh>
    <phoneticPr fontId="3"/>
  </si>
  <si>
    <t>板野縁　杉1等</t>
    <rPh sb="0" eb="1">
      <t>イタ</t>
    </rPh>
    <rPh sb="1" eb="2">
      <t>ノ</t>
    </rPh>
    <rPh sb="2" eb="3">
      <t>フチ</t>
    </rPh>
    <rPh sb="4" eb="5">
      <t>スギ</t>
    </rPh>
    <rPh sb="6" eb="7">
      <t>トウ</t>
    </rPh>
    <phoneticPr fontId="3"/>
  </si>
  <si>
    <t>75×18×4000×180本</t>
    <rPh sb="14" eb="15">
      <t>ホン</t>
    </rPh>
    <phoneticPr fontId="3"/>
  </si>
  <si>
    <t>75×18×3000×75本</t>
    <rPh sb="13" eb="14">
      <t>ホン</t>
    </rPh>
    <phoneticPr fontId="3"/>
  </si>
  <si>
    <t>75×18×2000×170本</t>
    <rPh sb="14" eb="15">
      <t>ホン</t>
    </rPh>
    <phoneticPr fontId="3"/>
  </si>
  <si>
    <t>胴縁　杉1等</t>
    <rPh sb="0" eb="1">
      <t>ドウ</t>
    </rPh>
    <rPh sb="1" eb="2">
      <t>フチ</t>
    </rPh>
    <rPh sb="3" eb="4">
      <t>スギ</t>
    </rPh>
    <rPh sb="5" eb="6">
      <t>トウ</t>
    </rPh>
    <phoneticPr fontId="3"/>
  </si>
  <si>
    <t>壁下地剤</t>
    <rPh sb="0" eb="1">
      <t>カベ</t>
    </rPh>
    <rPh sb="1" eb="4">
      <t>シタジザイ</t>
    </rPh>
    <phoneticPr fontId="3"/>
  </si>
  <si>
    <t>軸組金物　　（い）</t>
    <rPh sb="0" eb="2">
      <t>ジクグミ</t>
    </rPh>
    <rPh sb="2" eb="4">
      <t>カナモノ</t>
    </rPh>
    <phoneticPr fontId="3"/>
  </si>
  <si>
    <t>軸組金物　　（ろ）</t>
    <rPh sb="0" eb="2">
      <t>ジクグミ</t>
    </rPh>
    <rPh sb="2" eb="4">
      <t>カナモノ</t>
    </rPh>
    <phoneticPr fontId="3"/>
  </si>
  <si>
    <t>軸組金物　　（は）</t>
    <rPh sb="0" eb="2">
      <t>ジクグミ</t>
    </rPh>
    <rPh sb="2" eb="4">
      <t>カナモノ</t>
    </rPh>
    <phoneticPr fontId="3"/>
  </si>
  <si>
    <t>軸組金物　　（ほ）</t>
    <rPh sb="0" eb="2">
      <t>ジクグミ</t>
    </rPh>
    <rPh sb="2" eb="4">
      <t>カナモノ</t>
    </rPh>
    <phoneticPr fontId="3"/>
  </si>
  <si>
    <t>軸組金物　　（と）</t>
    <rPh sb="0" eb="2">
      <t>ジクグミ</t>
    </rPh>
    <rPh sb="2" eb="4">
      <t>カナモノ</t>
    </rPh>
    <phoneticPr fontId="3"/>
  </si>
  <si>
    <t>アンカーボルト　　Ｍ12　　450Ｌ</t>
    <phoneticPr fontId="3"/>
  </si>
  <si>
    <t>15ＫＮ</t>
    <phoneticPr fontId="3"/>
  </si>
  <si>
    <t>スモールコーナーⅡ</t>
    <phoneticPr fontId="3"/>
  </si>
  <si>
    <t>合板仕様</t>
    <rPh sb="0" eb="2">
      <t>ゴウハン</t>
    </rPh>
    <rPh sb="2" eb="4">
      <t>シヨウ</t>
    </rPh>
    <phoneticPr fontId="3"/>
  </si>
  <si>
    <t>同上</t>
    <rPh sb="0" eb="2">
      <t>ドウジョウ</t>
    </rPh>
    <phoneticPr fontId="3"/>
  </si>
  <si>
    <t>リトルコーナー</t>
    <phoneticPr fontId="3"/>
  </si>
  <si>
    <t>シナーコーナー</t>
    <phoneticPr fontId="3"/>
  </si>
  <si>
    <t>15ＫＮホールダウン</t>
    <phoneticPr fontId="3"/>
  </si>
  <si>
    <t>Ｍ12アンカーボルト共</t>
    <rPh sb="10" eb="11">
      <t>トモ</t>
    </rPh>
    <phoneticPr fontId="3"/>
  </si>
  <si>
    <t>オメガコーナー</t>
    <phoneticPr fontId="3"/>
  </si>
  <si>
    <t>鋼製束</t>
    <rPh sb="0" eb="2">
      <t>コウセイ</t>
    </rPh>
    <rPh sb="2" eb="3">
      <t>ツカ</t>
    </rPh>
    <phoneticPr fontId="3"/>
  </si>
  <si>
    <t>スチール束Ｎｅｗ350</t>
    <rPh sb="4" eb="5">
      <t>ツカ</t>
    </rPh>
    <phoneticPr fontId="3"/>
  </si>
  <si>
    <t>軒天換気口</t>
    <rPh sb="0" eb="2">
      <t>ノキテン</t>
    </rPh>
    <rPh sb="2" eb="5">
      <t>カンキコウ</t>
    </rPh>
    <phoneticPr fontId="3"/>
  </si>
  <si>
    <t>杉田エース</t>
    <rPh sb="0" eb="2">
      <t>スギタ</t>
    </rPh>
    <phoneticPr fontId="3"/>
  </si>
  <si>
    <t>AC0645</t>
    <phoneticPr fontId="3"/>
  </si>
  <si>
    <t>床収納</t>
    <rPh sb="0" eb="1">
      <t>ユカ</t>
    </rPh>
    <rPh sb="1" eb="3">
      <t>シュウノウ</t>
    </rPh>
    <phoneticPr fontId="3"/>
  </si>
  <si>
    <t>44型1階用　470ｈ</t>
    <rPh sb="2" eb="3">
      <t>カタ</t>
    </rPh>
    <rPh sb="4" eb="6">
      <t>カイヨウ</t>
    </rPh>
    <phoneticPr fontId="3"/>
  </si>
  <si>
    <t>〃　　　　　　351ｈ</t>
    <phoneticPr fontId="3"/>
  </si>
  <si>
    <t>フクビ土台パッキンL</t>
    <rPh sb="3" eb="5">
      <t>ドダイ</t>
    </rPh>
    <phoneticPr fontId="3"/>
  </si>
  <si>
    <t>900×105×20</t>
    <phoneticPr fontId="3"/>
  </si>
  <si>
    <t>複層障子.中桟付</t>
    <rPh sb="0" eb="2">
      <t>フクソウ</t>
    </rPh>
    <rPh sb="2" eb="4">
      <t>ショウジ</t>
    </rPh>
    <rPh sb="5" eb="6">
      <t>ナカ</t>
    </rPh>
    <rPh sb="6" eb="7">
      <t>サン</t>
    </rPh>
    <rPh sb="7" eb="8">
      <t>ツ</t>
    </rPh>
    <phoneticPr fontId="3"/>
  </si>
  <si>
    <t>AW-1　フレミングJシッター付引き違い窓</t>
    <rPh sb="15" eb="16">
      <t>フ</t>
    </rPh>
    <rPh sb="16" eb="17">
      <t>ヒ</t>
    </rPh>
    <rPh sb="18" eb="19">
      <t>チガ</t>
    </rPh>
    <rPh sb="20" eb="21">
      <t>マド</t>
    </rPh>
    <phoneticPr fontId="3"/>
  </si>
  <si>
    <t>複層ガラスFL4+A+FL4</t>
    <rPh sb="0" eb="2">
      <t>フクソウ</t>
    </rPh>
    <phoneticPr fontId="3"/>
  </si>
  <si>
    <t>16520</t>
    <phoneticPr fontId="3"/>
  </si>
  <si>
    <t>11905</t>
    <phoneticPr fontId="3"/>
  </si>
  <si>
    <t>複層ガラスFL3+A+FL3</t>
    <rPh sb="0" eb="2">
      <t>フクソウ</t>
    </rPh>
    <phoneticPr fontId="3"/>
  </si>
  <si>
    <t>AW/2フレミングJ複層引き違い窓</t>
    <rPh sb="10" eb="12">
      <t>フクソウ</t>
    </rPh>
    <rPh sb="12" eb="13">
      <t>ヒ</t>
    </rPh>
    <rPh sb="14" eb="15">
      <t>チガ</t>
    </rPh>
    <rPh sb="16" eb="17">
      <t>マド</t>
    </rPh>
    <phoneticPr fontId="3"/>
  </si>
  <si>
    <t>AD/1　レガーロ［V型］D3仕様</t>
    <rPh sb="11" eb="12">
      <t>ガタ</t>
    </rPh>
    <rPh sb="15" eb="17">
      <t>シヨウ</t>
    </rPh>
    <phoneticPr fontId="3"/>
  </si>
  <si>
    <t>ＳＤ/1　ガスチャンバー屋内設置4型</t>
    <rPh sb="12" eb="14">
      <t>オクナイ</t>
    </rPh>
    <rPh sb="14" eb="16">
      <t>セッチ</t>
    </rPh>
    <rPh sb="17" eb="18">
      <t>ガタ</t>
    </rPh>
    <phoneticPr fontId="3"/>
  </si>
  <si>
    <t>杉田エース</t>
    <rPh sb="0" eb="2">
      <t>スギタ</t>
    </rPh>
    <phoneticPr fontId="3"/>
  </si>
  <si>
    <t>600×1900</t>
    <phoneticPr fontId="3"/>
  </si>
  <si>
    <t>アルフィンひさし　アルポリックひさし</t>
    <phoneticPr fontId="3"/>
  </si>
  <si>
    <t>ＡＰ60Ｓ　出巾1350</t>
    <rPh sb="6" eb="7">
      <t>デ</t>
    </rPh>
    <rPh sb="7" eb="8">
      <t>ハバ</t>
    </rPh>
    <phoneticPr fontId="3"/>
  </si>
  <si>
    <t>Ｌ＝4000</t>
    <phoneticPr fontId="3"/>
  </si>
  <si>
    <t>Ｌ＝3263</t>
    <phoneticPr fontId="3"/>
  </si>
  <si>
    <t>シンプレオハンドレール　笠木巾200</t>
    <rPh sb="12" eb="14">
      <t>カサキ</t>
    </rPh>
    <rPh sb="14" eb="15">
      <t>ハバ</t>
    </rPh>
    <phoneticPr fontId="3"/>
  </si>
  <si>
    <t>楕円手摺　4933/3＝1166</t>
    <rPh sb="0" eb="2">
      <t>ダエン</t>
    </rPh>
    <rPh sb="2" eb="4">
      <t>テスリ</t>
    </rPh>
    <phoneticPr fontId="3"/>
  </si>
  <si>
    <t>Ｌ＝3.499/3＝1166</t>
    <phoneticPr fontId="3"/>
  </si>
  <si>
    <t>〃</t>
    <phoneticPr fontId="3"/>
  </si>
  <si>
    <t>Ｌ＝2593/2＝1296</t>
    <phoneticPr fontId="3"/>
  </si>
  <si>
    <t>楕円手摺　2593/2＝12966</t>
    <rPh sb="0" eb="2">
      <t>ダエン</t>
    </rPh>
    <rPh sb="2" eb="4">
      <t>テスリ</t>
    </rPh>
    <phoneticPr fontId="3"/>
  </si>
  <si>
    <t>Ｌ＝2563/2＝1281</t>
    <phoneticPr fontId="3"/>
  </si>
  <si>
    <t>楕円手摺　2563/2＝1281</t>
    <rPh sb="0" eb="2">
      <t>ダエン</t>
    </rPh>
    <rPh sb="2" eb="4">
      <t>テスリ</t>
    </rPh>
    <phoneticPr fontId="3"/>
  </si>
  <si>
    <t>Ｌ＝997</t>
    <phoneticPr fontId="3"/>
  </si>
  <si>
    <t>楕円手摺　997</t>
    <rPh sb="0" eb="2">
      <t>ダエン</t>
    </rPh>
    <rPh sb="2" eb="4">
      <t>テスリ</t>
    </rPh>
    <phoneticPr fontId="3"/>
  </si>
  <si>
    <t>楕円手摺　2905/2＝1452</t>
    <rPh sb="0" eb="2">
      <t>ダエン</t>
    </rPh>
    <rPh sb="2" eb="4">
      <t>テスリ</t>
    </rPh>
    <phoneticPr fontId="3"/>
  </si>
  <si>
    <t>Ｌ＝2905/2＝1452</t>
    <phoneticPr fontId="3"/>
  </si>
  <si>
    <t>Ｌ＝350</t>
    <phoneticPr fontId="3"/>
  </si>
  <si>
    <t>楕円手摺　350</t>
    <rPh sb="0" eb="2">
      <t>ダエン</t>
    </rPh>
    <rPh sb="2" eb="4">
      <t>テスリ</t>
    </rPh>
    <phoneticPr fontId="3"/>
  </si>
  <si>
    <t>〃　　接着式コーナー　笠木巾200</t>
    <rPh sb="3" eb="5">
      <t>セッチャク</t>
    </rPh>
    <rPh sb="5" eb="6">
      <t>シキ</t>
    </rPh>
    <rPh sb="11" eb="13">
      <t>カサキ</t>
    </rPh>
    <rPh sb="13" eb="14">
      <t>ハバ</t>
    </rPh>
    <phoneticPr fontId="3"/>
  </si>
  <si>
    <t>〃　　平笠木　　　　　　笠木巾200</t>
    <rPh sb="3" eb="4">
      <t>ヒラ</t>
    </rPh>
    <rPh sb="4" eb="6">
      <t>カサキ</t>
    </rPh>
    <rPh sb="12" eb="14">
      <t>カサキ</t>
    </rPh>
    <rPh sb="14" eb="15">
      <t>ハバ</t>
    </rPh>
    <phoneticPr fontId="3"/>
  </si>
  <si>
    <t>Ｌ＝3400/2＝1700</t>
    <phoneticPr fontId="3"/>
  </si>
  <si>
    <t>平笠木　1700</t>
    <rPh sb="0" eb="1">
      <t>ヒラ</t>
    </rPh>
    <rPh sb="1" eb="3">
      <t>カサキ</t>
    </rPh>
    <phoneticPr fontId="3"/>
  </si>
  <si>
    <t>パラペット内勾配笠木　笠木巾200</t>
    <rPh sb="5" eb="6">
      <t>ウチ</t>
    </rPh>
    <rPh sb="6" eb="8">
      <t>コウバイ</t>
    </rPh>
    <rPh sb="8" eb="10">
      <t>カサキ</t>
    </rPh>
    <rPh sb="11" eb="13">
      <t>カサキ</t>
    </rPh>
    <rPh sb="13" eb="14">
      <t>ハバ</t>
    </rPh>
    <phoneticPr fontId="3"/>
  </si>
  <si>
    <t>内勾配笠木　1621</t>
    <rPh sb="0" eb="1">
      <t>ウチ</t>
    </rPh>
    <rPh sb="1" eb="3">
      <t>コウバイ</t>
    </rPh>
    <rPh sb="3" eb="5">
      <t>カサキ</t>
    </rPh>
    <phoneticPr fontId="3"/>
  </si>
  <si>
    <t>Ｌ＝17837/11＝1621</t>
    <phoneticPr fontId="3"/>
  </si>
  <si>
    <t>〃　　　　　　　　　　　　笠木巾210</t>
    <rPh sb="13" eb="15">
      <t>カサキ</t>
    </rPh>
    <rPh sb="15" eb="16">
      <t>ハバ</t>
    </rPh>
    <phoneticPr fontId="3"/>
  </si>
  <si>
    <t>Ｌ＝9.570/6＝1596</t>
    <phoneticPr fontId="3"/>
  </si>
  <si>
    <t>内勾配笠木　1596</t>
    <rPh sb="0" eb="1">
      <t>ウチ</t>
    </rPh>
    <rPh sb="1" eb="3">
      <t>コウバイ</t>
    </rPh>
    <rPh sb="3" eb="5">
      <t>カサキ</t>
    </rPh>
    <phoneticPr fontId="3"/>
  </si>
  <si>
    <t>〃　　接着式コーナー笠木巾200</t>
    <rPh sb="3" eb="5">
      <t>セッチャク</t>
    </rPh>
    <rPh sb="5" eb="6">
      <t>シキ</t>
    </rPh>
    <rPh sb="10" eb="12">
      <t>カサキ</t>
    </rPh>
    <rPh sb="12" eb="13">
      <t>ハバ</t>
    </rPh>
    <phoneticPr fontId="3"/>
  </si>
  <si>
    <t>Ｌ＝355</t>
    <phoneticPr fontId="3"/>
  </si>
  <si>
    <t>内勾配笠木　355</t>
    <rPh sb="0" eb="1">
      <t>ウチ</t>
    </rPh>
    <rPh sb="1" eb="3">
      <t>コウバイ</t>
    </rPh>
    <rPh sb="3" eb="5">
      <t>カサキ</t>
    </rPh>
    <phoneticPr fontId="3"/>
  </si>
  <si>
    <t>〃　　接着式コーナー笠木巾210</t>
    <rPh sb="3" eb="5">
      <t>セッチャク</t>
    </rPh>
    <rPh sb="5" eb="6">
      <t>シキ</t>
    </rPh>
    <rPh sb="10" eb="12">
      <t>カサキ</t>
    </rPh>
    <rPh sb="12" eb="13">
      <t>ハバ</t>
    </rPh>
    <phoneticPr fontId="3"/>
  </si>
  <si>
    <t>ハンドレール物干しセット</t>
    <rPh sb="6" eb="8">
      <t>モノホ</t>
    </rPh>
    <phoneticPr fontId="3"/>
  </si>
  <si>
    <t>セット</t>
    <phoneticPr fontId="3"/>
  </si>
  <si>
    <t>Ｆ9ＭＤＡ-Ｗ-07720-Ｈ2Ｌ</t>
    <phoneticPr fontId="3"/>
  </si>
  <si>
    <t>Ｆ9ＭＤＡ-Ｓ-07220-ＴＡ-Ｈ</t>
    <phoneticPr fontId="3"/>
  </si>
  <si>
    <t>箇所</t>
    <rPh sb="0" eb="2">
      <t>カショ</t>
    </rPh>
    <phoneticPr fontId="3"/>
  </si>
  <si>
    <t>ＷＤ/1　ラフォレスタ片開きドア</t>
    <rPh sb="11" eb="12">
      <t>カタ</t>
    </rPh>
    <rPh sb="12" eb="13">
      <t>ヒラ</t>
    </rPh>
    <phoneticPr fontId="3"/>
  </si>
  <si>
    <t>ＷＤ/2　ラフォレスタ片開きドア</t>
    <rPh sb="11" eb="12">
      <t>カタ</t>
    </rPh>
    <rPh sb="12" eb="13">
      <t>ヒラ</t>
    </rPh>
    <phoneticPr fontId="3"/>
  </si>
  <si>
    <t>ＷＤ/3　ラフォレスタクローゼットドア</t>
    <phoneticPr fontId="3"/>
  </si>
  <si>
    <t>Ｆ9ＭＣＦ-Ｗ-07320-ＴＡ-3Ｎ</t>
    <phoneticPr fontId="3"/>
  </si>
  <si>
    <t>Ｆ9ＭＣＦ-Ｓ-07320-ＴＡ-Ｌ</t>
    <phoneticPr fontId="3"/>
  </si>
  <si>
    <t>ＷＤ/4　ラフォレスタ片引きドア</t>
    <rPh sb="11" eb="12">
      <t>カタ</t>
    </rPh>
    <phoneticPr fontId="3"/>
  </si>
  <si>
    <t>Ｆ9ＭＷＫ-Ｗ-11820-Ｃ2ＫＲ</t>
    <phoneticPr fontId="3"/>
  </si>
  <si>
    <t>Ｆ9ＭＶＨ-Ｓ-05820-ＴＡ-ＫＲ</t>
    <phoneticPr fontId="3"/>
  </si>
  <si>
    <t>木製建具取付施工費</t>
    <rPh sb="0" eb="2">
      <t>モクセイ</t>
    </rPh>
    <rPh sb="2" eb="4">
      <t>タテグ</t>
    </rPh>
    <rPh sb="4" eb="6">
      <t>トリツケ</t>
    </rPh>
    <rPh sb="6" eb="9">
      <t>セコウヒ</t>
    </rPh>
    <phoneticPr fontId="3"/>
  </si>
  <si>
    <t>ＡＷ/1取付施工費</t>
    <rPh sb="4" eb="6">
      <t>トリツ</t>
    </rPh>
    <rPh sb="6" eb="9">
      <t>セコウヒ</t>
    </rPh>
    <phoneticPr fontId="3"/>
  </si>
  <si>
    <t>ＡＷ/2取付施工費</t>
    <rPh sb="4" eb="6">
      <t>トリツ</t>
    </rPh>
    <rPh sb="6" eb="9">
      <t>セコウヒ</t>
    </rPh>
    <phoneticPr fontId="3"/>
  </si>
  <si>
    <t>ＡＤ/1取付施工費</t>
    <rPh sb="4" eb="6">
      <t>トリツ</t>
    </rPh>
    <rPh sb="6" eb="9">
      <t>セコウヒ</t>
    </rPh>
    <phoneticPr fontId="3"/>
  </si>
  <si>
    <t>ＡＤ/2取付施工費</t>
    <rPh sb="4" eb="6">
      <t>トリツ</t>
    </rPh>
    <rPh sb="6" eb="9">
      <t>セコウヒ</t>
    </rPh>
    <phoneticPr fontId="3"/>
  </si>
  <si>
    <t>ＳＤ/1取付施工費</t>
    <rPh sb="4" eb="6">
      <t>トリツ</t>
    </rPh>
    <rPh sb="6" eb="9">
      <t>セコウヒ</t>
    </rPh>
    <phoneticPr fontId="3"/>
  </si>
  <si>
    <t>ＡＤ/2　店舗ドア　7ＴＤ-4Ｂ01-01Ｌ2</t>
    <rPh sb="5" eb="7">
      <t>テンポ</t>
    </rPh>
    <phoneticPr fontId="3"/>
  </si>
  <si>
    <t>アルフィンひさし取付施工費</t>
    <rPh sb="8" eb="10">
      <t>トリツ</t>
    </rPh>
    <rPh sb="10" eb="13">
      <t>セコウヒ</t>
    </rPh>
    <phoneticPr fontId="3"/>
  </si>
  <si>
    <t>シンプレオハンドレール取付施工費</t>
    <rPh sb="11" eb="13">
      <t>トリツ</t>
    </rPh>
    <rPh sb="13" eb="16">
      <t>セコウヒ</t>
    </rPh>
    <phoneticPr fontId="3"/>
  </si>
  <si>
    <t>シンプレオ内勾配笠木取付施工費</t>
    <rPh sb="5" eb="6">
      <t>ウチ</t>
    </rPh>
    <rPh sb="6" eb="8">
      <t>コウバイ</t>
    </rPh>
    <rPh sb="8" eb="10">
      <t>カサキ</t>
    </rPh>
    <rPh sb="10" eb="12">
      <t>トリツ</t>
    </rPh>
    <rPh sb="12" eb="15">
      <t>セコウヒ</t>
    </rPh>
    <phoneticPr fontId="3"/>
  </si>
  <si>
    <t>〃　接着コーナー取付施工費</t>
    <rPh sb="2" eb="4">
      <t>セッチャク</t>
    </rPh>
    <rPh sb="8" eb="10">
      <t>トリツ</t>
    </rPh>
    <rPh sb="10" eb="13">
      <t>セコウヒ</t>
    </rPh>
    <phoneticPr fontId="3"/>
  </si>
  <si>
    <t>ｍ</t>
    <phoneticPr fontId="3"/>
  </si>
  <si>
    <t>基礎天端均しモルタル金鏝押</t>
    <rPh sb="0" eb="2">
      <t>キソ</t>
    </rPh>
    <rPh sb="2" eb="4">
      <t>テンバ</t>
    </rPh>
    <rPh sb="4" eb="5">
      <t>ナラ</t>
    </rPh>
    <rPh sb="10" eb="11">
      <t>キン</t>
    </rPh>
    <rPh sb="11" eb="12">
      <t>コテ</t>
    </rPh>
    <rPh sb="12" eb="13">
      <t>オウ</t>
    </rPh>
    <phoneticPr fontId="3"/>
  </si>
  <si>
    <t>基礎天端巾150</t>
    <rPh sb="0" eb="3">
      <t>キソテン</t>
    </rPh>
    <rPh sb="3" eb="4">
      <t>タン</t>
    </rPh>
    <rPh sb="4" eb="5">
      <t>ハバ</t>
    </rPh>
    <phoneticPr fontId="3"/>
  </si>
  <si>
    <t>基礎天端巾120</t>
    <rPh sb="0" eb="3">
      <t>キソテン</t>
    </rPh>
    <rPh sb="3" eb="4">
      <t>タン</t>
    </rPh>
    <rPh sb="4" eb="5">
      <t>ハバ</t>
    </rPh>
    <phoneticPr fontId="3"/>
  </si>
  <si>
    <t>〃排水溝モルタル塗</t>
    <rPh sb="1" eb="3">
      <t>ハイスイ</t>
    </rPh>
    <rPh sb="3" eb="4">
      <t>ミゾ</t>
    </rPh>
    <rPh sb="8" eb="9">
      <t>ト</t>
    </rPh>
    <phoneticPr fontId="3"/>
  </si>
  <si>
    <t>溝巾131</t>
    <rPh sb="0" eb="1">
      <t>ミゾ</t>
    </rPh>
    <rPh sb="1" eb="2">
      <t>ハバ</t>
    </rPh>
    <phoneticPr fontId="3"/>
  </si>
  <si>
    <t>小階段蹴込み薄塗り塗材</t>
    <rPh sb="0" eb="3">
      <t>ショウカイダン</t>
    </rPh>
    <rPh sb="3" eb="5">
      <t>ケコ</t>
    </rPh>
    <rPh sb="6" eb="8">
      <t>ウスヌ</t>
    </rPh>
    <rPh sb="9" eb="11">
      <t>トザイ</t>
    </rPh>
    <phoneticPr fontId="3"/>
  </si>
  <si>
    <t>小階段ボーダー薄塗り塗材</t>
    <rPh sb="0" eb="3">
      <t>ショウカイダン</t>
    </rPh>
    <rPh sb="7" eb="9">
      <t>ウスヌ</t>
    </rPh>
    <rPh sb="10" eb="12">
      <t>トザイ</t>
    </rPh>
    <phoneticPr fontId="3"/>
  </si>
  <si>
    <t>基礎立上り薄塗り塗材</t>
    <rPh sb="0" eb="2">
      <t>キソ</t>
    </rPh>
    <rPh sb="2" eb="4">
      <t>タチアガ</t>
    </rPh>
    <rPh sb="5" eb="7">
      <t>ウスヌ</t>
    </rPh>
    <rPh sb="8" eb="10">
      <t>トザイ</t>
    </rPh>
    <phoneticPr fontId="3"/>
  </si>
  <si>
    <t>　SＮ400Ｂ　鋼板厚9</t>
    <rPh sb="8" eb="10">
      <t>コウハン</t>
    </rPh>
    <rPh sb="10" eb="11">
      <t>アツ</t>
    </rPh>
    <phoneticPr fontId="3"/>
  </si>
  <si>
    <t>床複層ビニル床シートＮＳ800</t>
    <rPh sb="0" eb="1">
      <t>ユカ</t>
    </rPh>
    <rPh sb="1" eb="3">
      <t>フクソウ</t>
    </rPh>
    <rPh sb="6" eb="7">
      <t>ユカ</t>
    </rPh>
    <phoneticPr fontId="3"/>
  </si>
  <si>
    <t>耐湿工法</t>
    <rPh sb="0" eb="2">
      <t>タイシツ</t>
    </rPh>
    <rPh sb="2" eb="4">
      <t>コウホウ</t>
    </rPh>
    <phoneticPr fontId="3"/>
  </si>
  <si>
    <t>巾木複層ビンル床シートＮＳ800</t>
    <rPh sb="0" eb="2">
      <t>ハバキ</t>
    </rPh>
    <rPh sb="2" eb="4">
      <t>フクソウ</t>
    </rPh>
    <rPh sb="7" eb="8">
      <t>ユカ</t>
    </rPh>
    <phoneticPr fontId="3"/>
  </si>
  <si>
    <t>ＣＮ75-150＠</t>
    <phoneticPr fontId="3"/>
  </si>
  <si>
    <t>床構造用合板Ⅰ類2級厚28</t>
    <rPh sb="0" eb="1">
      <t>ユカ</t>
    </rPh>
    <rPh sb="1" eb="4">
      <t>コウゾウヨウ</t>
    </rPh>
    <rPh sb="4" eb="6">
      <t>ゴウハン</t>
    </rPh>
    <rPh sb="7" eb="8">
      <t>タグイ</t>
    </rPh>
    <rPh sb="9" eb="10">
      <t>キュウ</t>
    </rPh>
    <rPh sb="10" eb="11">
      <t>アツ</t>
    </rPh>
    <phoneticPr fontId="3"/>
  </si>
  <si>
    <t>〃構造用合板特類2級厚24</t>
    <rPh sb="1" eb="4">
      <t>コウゾウヨウ</t>
    </rPh>
    <rPh sb="4" eb="6">
      <t>ゴウハン</t>
    </rPh>
    <rPh sb="6" eb="8">
      <t>トクルイ</t>
    </rPh>
    <rPh sb="9" eb="10">
      <t>キュウ</t>
    </rPh>
    <rPh sb="10" eb="11">
      <t>アツ</t>
    </rPh>
    <phoneticPr fontId="3"/>
  </si>
  <si>
    <t>〃構造用合板特類2級厚21</t>
    <rPh sb="1" eb="4">
      <t>コウゾウヨウ</t>
    </rPh>
    <rPh sb="4" eb="6">
      <t>ゴウハン</t>
    </rPh>
    <rPh sb="6" eb="8">
      <t>トクルイ</t>
    </rPh>
    <rPh sb="9" eb="10">
      <t>キュウ</t>
    </rPh>
    <rPh sb="10" eb="11">
      <t>アツ</t>
    </rPh>
    <phoneticPr fontId="3"/>
  </si>
  <si>
    <t>巾木構造用合板Ⅰ類2級厚28</t>
    <rPh sb="0" eb="2">
      <t>ハバキ</t>
    </rPh>
    <rPh sb="2" eb="5">
      <t>コウゾウヨウ</t>
    </rPh>
    <rPh sb="5" eb="7">
      <t>ゴウハン</t>
    </rPh>
    <rPh sb="10" eb="11">
      <t>キュウ</t>
    </rPh>
    <rPh sb="11" eb="12">
      <t>アツ</t>
    </rPh>
    <phoneticPr fontId="3"/>
  </si>
  <si>
    <t>〃構造用合板特類2級厚9</t>
    <rPh sb="1" eb="4">
      <t>コウゾウヨウ</t>
    </rPh>
    <rPh sb="4" eb="6">
      <t>ゴウハン</t>
    </rPh>
    <rPh sb="6" eb="8">
      <t>トクルイ</t>
    </rPh>
    <rPh sb="9" eb="10">
      <t>キュウ</t>
    </rPh>
    <rPh sb="10" eb="11">
      <t>アツ</t>
    </rPh>
    <phoneticPr fontId="3"/>
  </si>
  <si>
    <t>CN75-150@</t>
    <phoneticPr fontId="3"/>
  </si>
  <si>
    <t>木質フロア厚12　（オトユカ45Ⅱ）</t>
    <rPh sb="0" eb="2">
      <t>モクシツ</t>
    </rPh>
    <rPh sb="5" eb="6">
      <t>アツ</t>
    </rPh>
    <phoneticPr fontId="3"/>
  </si>
  <si>
    <t>巾木ラフォレスタスリムタイプ</t>
    <rPh sb="0" eb="2">
      <t>ハバキ</t>
    </rPh>
    <phoneticPr fontId="3"/>
  </si>
  <si>
    <t>60×7</t>
    <phoneticPr fontId="3"/>
  </si>
  <si>
    <t>20×7</t>
    <phoneticPr fontId="3"/>
  </si>
  <si>
    <t>廻縁ラフォレスタミニタイプ</t>
    <rPh sb="0" eb="1">
      <t>マワリ</t>
    </rPh>
    <rPh sb="1" eb="2">
      <t>フチ</t>
    </rPh>
    <phoneticPr fontId="3"/>
  </si>
  <si>
    <t>天井石膏ボード　厚12.5</t>
    <rPh sb="0" eb="2">
      <t>テンジョウ</t>
    </rPh>
    <rPh sb="2" eb="4">
      <t>セッコウ</t>
    </rPh>
    <rPh sb="8" eb="9">
      <t>アツ</t>
    </rPh>
    <phoneticPr fontId="3"/>
  </si>
  <si>
    <t>壁　石膏ボード　厚12.5</t>
    <rPh sb="0" eb="1">
      <t>カベ</t>
    </rPh>
    <rPh sb="2" eb="4">
      <t>セッコウ</t>
    </rPh>
    <rPh sb="8" eb="9">
      <t>アツ</t>
    </rPh>
    <phoneticPr fontId="3"/>
  </si>
  <si>
    <t>エコラックス軒天　厚5</t>
    <rPh sb="6" eb="8">
      <t>ノキテン</t>
    </rPh>
    <rPh sb="9" eb="10">
      <t>アツ</t>
    </rPh>
    <phoneticPr fontId="3"/>
  </si>
  <si>
    <t>壁　ビニールクロス貼り</t>
    <rPh sb="0" eb="1">
      <t>カベ</t>
    </rPh>
    <rPh sb="9" eb="10">
      <t>ハ</t>
    </rPh>
    <phoneticPr fontId="3"/>
  </si>
  <si>
    <t>天井ビニールクロス貼り</t>
    <rPh sb="0" eb="2">
      <t>テンジョウ</t>
    </rPh>
    <rPh sb="9" eb="10">
      <t>ハ</t>
    </rPh>
    <phoneticPr fontId="3"/>
  </si>
  <si>
    <t>上框　水性ウレタン着色仕上</t>
    <rPh sb="0" eb="1">
      <t>ウエ</t>
    </rPh>
    <rPh sb="1" eb="2">
      <t>カマチ</t>
    </rPh>
    <rPh sb="3" eb="5">
      <t>スイセイ</t>
    </rPh>
    <rPh sb="9" eb="11">
      <t>チャクショク</t>
    </rPh>
    <rPh sb="11" eb="13">
      <t>シア</t>
    </rPh>
    <phoneticPr fontId="3"/>
  </si>
  <si>
    <t>糸巾150</t>
    <rPh sb="0" eb="1">
      <t>イト</t>
    </rPh>
    <rPh sb="1" eb="2">
      <t>ハバ</t>
    </rPh>
    <phoneticPr fontId="3"/>
  </si>
  <si>
    <t>玄関　シューズボックス</t>
    <rPh sb="0" eb="2">
      <t>ゲンカン</t>
    </rPh>
    <phoneticPr fontId="3"/>
  </si>
  <si>
    <t>ポリ合板フラッシュ</t>
    <rPh sb="2" eb="4">
      <t>ゴウハン</t>
    </rPh>
    <phoneticPr fontId="3"/>
  </si>
  <si>
    <t>780×410×2400</t>
    <phoneticPr fontId="3"/>
  </si>
  <si>
    <t>キッチン　アイカ　セラール</t>
    <phoneticPr fontId="3"/>
  </si>
  <si>
    <t>シリコーン目地工法</t>
    <rPh sb="5" eb="7">
      <t>メチ</t>
    </rPh>
    <rPh sb="7" eb="9">
      <t>コウホウ</t>
    </rPh>
    <phoneticPr fontId="3"/>
  </si>
  <si>
    <t>機械設備工事</t>
    <rPh sb="0" eb="2">
      <t>キカイ</t>
    </rPh>
    <rPh sb="2" eb="4">
      <t>セツビ</t>
    </rPh>
    <rPh sb="4" eb="6">
      <t>コウジ</t>
    </rPh>
    <phoneticPr fontId="3"/>
  </si>
  <si>
    <t>外壁工事</t>
    <rPh sb="0" eb="2">
      <t>ガイヘキ</t>
    </rPh>
    <rPh sb="2" eb="4">
      <t>コウジ</t>
    </rPh>
    <phoneticPr fontId="3"/>
  </si>
  <si>
    <t>窯業系サイディング　光セラ　厚16</t>
    <rPh sb="0" eb="2">
      <t>ヨウギョウ</t>
    </rPh>
    <rPh sb="2" eb="3">
      <t>ケイ</t>
    </rPh>
    <rPh sb="10" eb="11">
      <t>ヒカリ</t>
    </rPh>
    <rPh sb="14" eb="15">
      <t>アツ</t>
    </rPh>
    <phoneticPr fontId="3"/>
  </si>
  <si>
    <t>通気金具留め工法</t>
    <rPh sb="0" eb="2">
      <t>ツウキ</t>
    </rPh>
    <rPh sb="2" eb="4">
      <t>カナグ</t>
    </rPh>
    <rPh sb="4" eb="5">
      <t>ド</t>
    </rPh>
    <rPh sb="6" eb="8">
      <t>コウホウ</t>
    </rPh>
    <phoneticPr fontId="3"/>
  </si>
  <si>
    <t>同質コーナー役物　91×91</t>
    <rPh sb="0" eb="2">
      <t>ドウシツ</t>
    </rPh>
    <rPh sb="6" eb="8">
      <t>ヤクモノ</t>
    </rPh>
    <phoneticPr fontId="3"/>
  </si>
  <si>
    <t>同上</t>
    <rPh sb="0" eb="2">
      <t>ドウジョウ</t>
    </rPh>
    <phoneticPr fontId="3"/>
  </si>
  <si>
    <t>ＣＮ50-150＠</t>
    <phoneticPr fontId="3"/>
  </si>
  <si>
    <t>タイベックシート</t>
    <phoneticPr fontId="3"/>
  </si>
  <si>
    <t>580×1.1＝638→640</t>
    <phoneticPr fontId="3"/>
  </si>
  <si>
    <t>フクビ　ウエザータイト</t>
    <phoneticPr fontId="3"/>
  </si>
  <si>
    <t>角105</t>
    <rPh sb="0" eb="1">
      <t>カク</t>
    </rPh>
    <phoneticPr fontId="3"/>
  </si>
  <si>
    <t>出入隅部材</t>
    <rPh sb="0" eb="1">
      <t>デ</t>
    </rPh>
    <rPh sb="1" eb="3">
      <t>イリスミ</t>
    </rPh>
    <rPh sb="3" eb="5">
      <t>ブザイ</t>
    </rPh>
    <phoneticPr fontId="3"/>
  </si>
  <si>
    <t>フクビ　水切りシート　Ｆ302</t>
    <rPh sb="4" eb="6">
      <t>ミズキ</t>
    </rPh>
    <phoneticPr fontId="3"/>
  </si>
  <si>
    <t>20ｍ巻き</t>
    <rPh sb="3" eb="4">
      <t>マ</t>
    </rPh>
    <phoneticPr fontId="3"/>
  </si>
  <si>
    <t>出入隅105</t>
    <rPh sb="0" eb="1">
      <t>デ</t>
    </rPh>
    <rPh sb="1" eb="3">
      <t>イリスミ</t>
    </rPh>
    <phoneticPr fontId="3"/>
  </si>
  <si>
    <t>土台水切り</t>
    <rPh sb="0" eb="2">
      <t>ドダイ</t>
    </rPh>
    <rPh sb="2" eb="4">
      <t>ミズキ</t>
    </rPh>
    <phoneticPr fontId="3"/>
  </si>
  <si>
    <t>Ｂ239ＷＫｍｅｗ参考</t>
    <rPh sb="9" eb="11">
      <t>サンコウ</t>
    </rPh>
    <phoneticPr fontId="3"/>
  </si>
  <si>
    <t>オーバハング水切り</t>
    <rPh sb="6" eb="8">
      <t>ミズキ</t>
    </rPh>
    <phoneticPr fontId="3"/>
  </si>
  <si>
    <t>Ｂ241Ｗ3Kmew参考</t>
    <rPh sb="10" eb="12">
      <t>サンコウ</t>
    </rPh>
    <phoneticPr fontId="3"/>
  </si>
  <si>
    <t>カーテンレール　ダブル　2.0ｍ</t>
    <phoneticPr fontId="3"/>
  </si>
  <si>
    <t>マグネットランナー1組</t>
    <rPh sb="10" eb="11">
      <t>クミ</t>
    </rPh>
    <phoneticPr fontId="3"/>
  </si>
  <si>
    <t>ランナー16個、ブラケット4個他</t>
    <rPh sb="6" eb="7">
      <t>コ</t>
    </rPh>
    <rPh sb="14" eb="15">
      <t>コ</t>
    </rPh>
    <rPh sb="15" eb="16">
      <t>タ</t>
    </rPh>
    <phoneticPr fontId="3"/>
  </si>
  <si>
    <t>組</t>
    <rPh sb="0" eb="1">
      <t>クミ</t>
    </rPh>
    <phoneticPr fontId="3"/>
  </si>
  <si>
    <t>防虫通気部材　ブラック18</t>
    <rPh sb="0" eb="2">
      <t>ボウチュウ</t>
    </rPh>
    <rPh sb="2" eb="4">
      <t>ツウキ</t>
    </rPh>
    <rPh sb="4" eb="6">
      <t>ブザイ</t>
    </rPh>
    <phoneticPr fontId="3"/>
  </si>
  <si>
    <t>フクビ</t>
    <phoneticPr fontId="3"/>
  </si>
  <si>
    <t>ｍ</t>
    <phoneticPr fontId="3"/>
  </si>
  <si>
    <t>界壁石膏ボード　厚12.5</t>
    <rPh sb="0" eb="2">
      <t>カイヘキ</t>
    </rPh>
    <rPh sb="2" eb="4">
      <t>セッコウ</t>
    </rPh>
    <rPh sb="8" eb="9">
      <t>アツ</t>
    </rPh>
    <phoneticPr fontId="3"/>
  </si>
  <si>
    <t>敷地全面</t>
    <rPh sb="0" eb="2">
      <t>シキチ</t>
    </rPh>
    <rPh sb="2" eb="4">
      <t>ゼンメン</t>
    </rPh>
    <phoneticPr fontId="3"/>
  </si>
  <si>
    <t>砕石</t>
    <rPh sb="0" eb="2">
      <t>サイセキ</t>
    </rPh>
    <phoneticPr fontId="3"/>
  </si>
  <si>
    <t>埋戻し</t>
    <rPh sb="0" eb="2">
      <t>ウメモド</t>
    </rPh>
    <phoneticPr fontId="3"/>
  </si>
  <si>
    <t>〃</t>
    <phoneticPr fontId="3"/>
  </si>
  <si>
    <t>捨てコンクリート18N/ｍ㎡</t>
    <rPh sb="0" eb="1">
      <t>ス</t>
    </rPh>
    <phoneticPr fontId="3"/>
  </si>
  <si>
    <t>コンクリート21N/m㎡</t>
    <phoneticPr fontId="3"/>
  </si>
  <si>
    <t>捨てコン留め型枠</t>
    <rPh sb="0" eb="1">
      <t>ス</t>
    </rPh>
    <rPh sb="4" eb="5">
      <t>ト</t>
    </rPh>
    <rPh sb="6" eb="8">
      <t>カタワク</t>
    </rPh>
    <phoneticPr fontId="3"/>
  </si>
  <si>
    <t>壁体化粧型枠</t>
    <rPh sb="0" eb="2">
      <t>ヘキタイ</t>
    </rPh>
    <rPh sb="2" eb="4">
      <t>ケショウ</t>
    </rPh>
    <rPh sb="4" eb="6">
      <t>カタワク</t>
    </rPh>
    <phoneticPr fontId="3"/>
  </si>
  <si>
    <t>目地棒　10×10</t>
    <rPh sb="0" eb="2">
      <t>メチ</t>
    </rPh>
    <rPh sb="2" eb="3">
      <t>ボウ</t>
    </rPh>
    <phoneticPr fontId="3"/>
  </si>
  <si>
    <t>三角面機</t>
    <rPh sb="0" eb="2">
      <t>サンカク</t>
    </rPh>
    <rPh sb="2" eb="3">
      <t>メン</t>
    </rPh>
    <rPh sb="3" eb="4">
      <t>キ</t>
    </rPh>
    <phoneticPr fontId="3"/>
  </si>
  <si>
    <t>整地工事</t>
    <rPh sb="0" eb="2">
      <t>セイチ</t>
    </rPh>
    <rPh sb="2" eb="4">
      <t>コウジ</t>
    </rPh>
    <phoneticPr fontId="3"/>
  </si>
  <si>
    <t>花壇A　工事</t>
    <rPh sb="0" eb="2">
      <t>カダン</t>
    </rPh>
    <rPh sb="4" eb="6">
      <t>コウジ</t>
    </rPh>
    <phoneticPr fontId="3"/>
  </si>
  <si>
    <t>鉄筋　D10　SD295A</t>
    <rPh sb="0" eb="2">
      <t>テッキン</t>
    </rPh>
    <phoneticPr fontId="3"/>
  </si>
  <si>
    <t>鉄筋　D13　SD295A</t>
    <rPh sb="0" eb="2">
      <t>テッキン</t>
    </rPh>
    <phoneticPr fontId="3"/>
  </si>
  <si>
    <t>同上加工組立</t>
    <rPh sb="0" eb="2">
      <t>ドウジョウ</t>
    </rPh>
    <rPh sb="2" eb="4">
      <t>カコウ</t>
    </rPh>
    <rPh sb="4" eb="6">
      <t>クミタテ</t>
    </rPh>
    <phoneticPr fontId="3"/>
  </si>
  <si>
    <t>同上運搬費</t>
    <rPh sb="0" eb="2">
      <t>ドウジョウ</t>
    </rPh>
    <rPh sb="2" eb="5">
      <t>ウンパンヒ</t>
    </rPh>
    <phoneticPr fontId="3"/>
  </si>
  <si>
    <t>土間コンクリート直押</t>
    <rPh sb="0" eb="2">
      <t>ドマ</t>
    </rPh>
    <rPh sb="8" eb="9">
      <t>ジカ</t>
    </rPh>
    <rPh sb="9" eb="10">
      <t>オウ</t>
    </rPh>
    <phoneticPr fontId="3"/>
  </si>
  <si>
    <t>塀部分コートリシン吹き付け</t>
    <rPh sb="0" eb="1">
      <t>ヘイ</t>
    </rPh>
    <rPh sb="1" eb="3">
      <t>ブブン</t>
    </rPh>
    <rPh sb="9" eb="10">
      <t>フ</t>
    </rPh>
    <rPh sb="11" eb="12">
      <t>ツ</t>
    </rPh>
    <phoneticPr fontId="3"/>
  </si>
  <si>
    <t>スタンドサインSZ-3023</t>
    <phoneticPr fontId="3"/>
  </si>
  <si>
    <t>同上据付施工費</t>
    <rPh sb="0" eb="2">
      <t>ドウジョウ</t>
    </rPh>
    <rPh sb="2" eb="4">
      <t>スエツケ</t>
    </rPh>
    <rPh sb="4" eb="7">
      <t>セコウヒ</t>
    </rPh>
    <phoneticPr fontId="3"/>
  </si>
  <si>
    <t>植栽　柱低木具雲嘱</t>
    <rPh sb="0" eb="2">
      <t>ショクサイ</t>
    </rPh>
    <rPh sb="3" eb="4">
      <t>チュウ</t>
    </rPh>
    <rPh sb="4" eb="6">
      <t>テイボク</t>
    </rPh>
    <rPh sb="6" eb="7">
      <t>グ</t>
    </rPh>
    <rPh sb="7" eb="8">
      <t>ウン</t>
    </rPh>
    <rPh sb="8" eb="9">
      <t>ショク</t>
    </rPh>
    <phoneticPr fontId="3"/>
  </si>
  <si>
    <t>花壇B　工事</t>
    <rPh sb="0" eb="2">
      <t>カダン</t>
    </rPh>
    <rPh sb="4" eb="6">
      <t>コウジ</t>
    </rPh>
    <phoneticPr fontId="3"/>
  </si>
  <si>
    <t>ケミカルアンカーD10</t>
    <phoneticPr fontId="3"/>
  </si>
  <si>
    <t>水抜き穴施工</t>
    <rPh sb="0" eb="2">
      <t>ミズヌ</t>
    </rPh>
    <rPh sb="3" eb="4">
      <t>アナ</t>
    </rPh>
    <rPh sb="4" eb="6">
      <t>セコウ</t>
    </rPh>
    <phoneticPr fontId="3"/>
  </si>
  <si>
    <t>フェンス基礎　工事　（I字型基礎）</t>
    <rPh sb="4" eb="6">
      <t>キソ</t>
    </rPh>
    <rPh sb="7" eb="9">
      <t>コウジ</t>
    </rPh>
    <rPh sb="12" eb="14">
      <t>ジガタ</t>
    </rPh>
    <rPh sb="14" eb="16">
      <t>キソ</t>
    </rPh>
    <phoneticPr fontId="3"/>
  </si>
  <si>
    <t>フェンス基礎　工事　（L字型基礎）</t>
    <rPh sb="4" eb="6">
      <t>キソ</t>
    </rPh>
    <rPh sb="7" eb="9">
      <t>コウジ</t>
    </rPh>
    <rPh sb="12" eb="14">
      <t>ジガタ</t>
    </rPh>
    <rPh sb="14" eb="16">
      <t>キソ</t>
    </rPh>
    <phoneticPr fontId="3"/>
  </si>
  <si>
    <t>フェンス　工事　（朝日UN　A1000）</t>
    <rPh sb="5" eb="7">
      <t>コウジ</t>
    </rPh>
    <rPh sb="9" eb="11">
      <t>アサヒ</t>
    </rPh>
    <phoneticPr fontId="3"/>
  </si>
  <si>
    <t>丸パイプ柱　40S</t>
    <rPh sb="0" eb="1">
      <t>マル</t>
    </rPh>
    <rPh sb="4" eb="5">
      <t>ハシラ</t>
    </rPh>
    <phoneticPr fontId="3"/>
  </si>
  <si>
    <t>同上据付け施工費</t>
    <rPh sb="0" eb="2">
      <t>ドウジョウ</t>
    </rPh>
    <rPh sb="2" eb="3">
      <t>ス</t>
    </rPh>
    <rPh sb="3" eb="4">
      <t>ツ</t>
    </rPh>
    <rPh sb="5" eb="8">
      <t>セコウヒ</t>
    </rPh>
    <phoneticPr fontId="3"/>
  </si>
  <si>
    <t>レンガ　21×10×6</t>
    <phoneticPr fontId="3"/>
  </si>
  <si>
    <t>煉瓦据付施工費</t>
    <rPh sb="0" eb="2">
      <t>レンガ</t>
    </rPh>
    <rPh sb="2" eb="3">
      <t>ス</t>
    </rPh>
    <rPh sb="3" eb="4">
      <t>ツ</t>
    </rPh>
    <rPh sb="4" eb="7">
      <t>セコウヒ</t>
    </rPh>
    <phoneticPr fontId="3"/>
  </si>
  <si>
    <t>花壇C　工事</t>
    <rPh sb="0" eb="2">
      <t>カダン</t>
    </rPh>
    <rPh sb="4" eb="6">
      <t>コウジ</t>
    </rPh>
    <phoneticPr fontId="3"/>
  </si>
  <si>
    <t>花壇D　工事</t>
    <rPh sb="0" eb="2">
      <t>カダン</t>
    </rPh>
    <rPh sb="4" eb="6">
      <t>コウジ</t>
    </rPh>
    <phoneticPr fontId="3"/>
  </si>
  <si>
    <t>境界ブロック</t>
    <rPh sb="0" eb="2">
      <t>キョウカイ</t>
    </rPh>
    <phoneticPr fontId="3"/>
  </si>
  <si>
    <t>同上据付施工費</t>
    <rPh sb="0" eb="2">
      <t>ドウジョウ</t>
    </rPh>
    <rPh sb="2" eb="3">
      <t>ス</t>
    </rPh>
    <rPh sb="3" eb="4">
      <t>ツ</t>
    </rPh>
    <rPh sb="4" eb="7">
      <t>セコウヒ</t>
    </rPh>
    <phoneticPr fontId="3"/>
  </si>
  <si>
    <t>境界ブロック布設　工事</t>
    <rPh sb="0" eb="2">
      <t>キョウカイ</t>
    </rPh>
    <rPh sb="6" eb="8">
      <t>フセツ</t>
    </rPh>
    <rPh sb="9" eb="11">
      <t>コウジ</t>
    </rPh>
    <phoneticPr fontId="3"/>
  </si>
  <si>
    <t>コンクリート縁石布設</t>
    <rPh sb="6" eb="8">
      <t>フチイシ</t>
    </rPh>
    <rPh sb="8" eb="10">
      <t>フセツ</t>
    </rPh>
    <phoneticPr fontId="3"/>
  </si>
  <si>
    <t>12×12×60</t>
    <phoneticPr fontId="3"/>
  </si>
  <si>
    <t>17×15×20×60</t>
    <phoneticPr fontId="3"/>
  </si>
  <si>
    <t>ＣＲステーション　設置工事</t>
    <rPh sb="9" eb="11">
      <t>セッチ</t>
    </rPh>
    <rPh sb="11" eb="13">
      <t>コウジ</t>
    </rPh>
    <phoneticPr fontId="3"/>
  </si>
  <si>
    <t>ＹＫＫ</t>
    <phoneticPr fontId="3"/>
  </si>
  <si>
    <t>Ｔｙｐｅ01　18-09</t>
    <phoneticPr fontId="3"/>
  </si>
  <si>
    <t>ガス庫　設置工事</t>
    <rPh sb="2" eb="3">
      <t>コ</t>
    </rPh>
    <rPh sb="4" eb="6">
      <t>セッチ</t>
    </rPh>
    <rPh sb="6" eb="8">
      <t>コウジ</t>
    </rPh>
    <phoneticPr fontId="3"/>
  </si>
  <si>
    <t>ホクエイＢＮ-300</t>
    <phoneticPr fontId="3"/>
  </si>
  <si>
    <t>化粧型枠</t>
    <rPh sb="0" eb="2">
      <t>ケショウ</t>
    </rPh>
    <rPh sb="2" eb="4">
      <t>カタワク</t>
    </rPh>
    <phoneticPr fontId="3"/>
  </si>
  <si>
    <t>鉄筋　D10</t>
    <rPh sb="0" eb="2">
      <t>テッキン</t>
    </rPh>
    <phoneticPr fontId="3"/>
  </si>
  <si>
    <t>サイクルポート　工事</t>
    <rPh sb="8" eb="10">
      <t>コウジ</t>
    </rPh>
    <phoneticPr fontId="3"/>
  </si>
  <si>
    <t>基礎　掘削</t>
    <rPh sb="0" eb="2">
      <t>キソ</t>
    </rPh>
    <rPh sb="3" eb="5">
      <t>クッサク</t>
    </rPh>
    <phoneticPr fontId="3"/>
  </si>
  <si>
    <t>土間</t>
    <rPh sb="0" eb="2">
      <t>ドマ</t>
    </rPh>
    <phoneticPr fontId="3"/>
  </si>
  <si>
    <t>サイクルポート</t>
    <phoneticPr fontId="3"/>
  </si>
  <si>
    <t>FIRST750タイプ129-29-21</t>
    <phoneticPr fontId="3"/>
  </si>
  <si>
    <t>棟</t>
    <rPh sb="0" eb="1">
      <t>トウ</t>
    </rPh>
    <phoneticPr fontId="3"/>
  </si>
  <si>
    <t>同上据付施工費</t>
    <rPh sb="0" eb="2">
      <t>ドウジョウ</t>
    </rPh>
    <rPh sb="2" eb="3">
      <t>ス</t>
    </rPh>
    <rPh sb="3" eb="4">
      <t>フ</t>
    </rPh>
    <rPh sb="4" eb="7">
      <t>セコウヒ</t>
    </rPh>
    <phoneticPr fontId="3"/>
  </si>
  <si>
    <t>合材・路盤材・再生材</t>
    <rPh sb="0" eb="2">
      <t>ゴウザイ</t>
    </rPh>
    <rPh sb="3" eb="6">
      <t>ロバンザイ</t>
    </rPh>
    <rPh sb="7" eb="10">
      <t>サイセイザイ</t>
    </rPh>
    <phoneticPr fontId="3"/>
  </si>
  <si>
    <t>Uライン　500W×100</t>
    <phoneticPr fontId="3"/>
  </si>
  <si>
    <t>駐車場ライン引き　工事</t>
    <rPh sb="0" eb="3">
      <t>チュウシャジョウ</t>
    </rPh>
    <rPh sb="6" eb="7">
      <t>ヒ</t>
    </rPh>
    <rPh sb="9" eb="11">
      <t>コウジ</t>
    </rPh>
    <phoneticPr fontId="3"/>
  </si>
  <si>
    <t>アスファルト舗装工事　</t>
    <rPh sb="6" eb="8">
      <t>ホソウ</t>
    </rPh>
    <rPh sb="8" eb="10">
      <t>コウジ</t>
    </rPh>
    <phoneticPr fontId="3"/>
  </si>
  <si>
    <t>アスコン　A-5-15</t>
    <phoneticPr fontId="3"/>
  </si>
  <si>
    <t>建築物周り舗装工事</t>
    <rPh sb="0" eb="3">
      <t>ケンチクブツ</t>
    </rPh>
    <rPh sb="3" eb="4">
      <t>マワ</t>
    </rPh>
    <rPh sb="5" eb="7">
      <t>ホソウ</t>
    </rPh>
    <rPh sb="7" eb="9">
      <t>コウジ</t>
    </rPh>
    <phoneticPr fontId="3"/>
  </si>
  <si>
    <t>防草シート</t>
    <rPh sb="0" eb="2">
      <t>ボウソウ</t>
    </rPh>
    <phoneticPr fontId="3"/>
  </si>
  <si>
    <t>砂利舗装　厚60</t>
    <rPh sb="0" eb="2">
      <t>ジャリ</t>
    </rPh>
    <rPh sb="2" eb="4">
      <t>ホソウ</t>
    </rPh>
    <rPh sb="5" eb="6">
      <t>アツ</t>
    </rPh>
    <phoneticPr fontId="3"/>
  </si>
  <si>
    <t>外壁工事</t>
    <rPh sb="0" eb="1">
      <t>ガイ</t>
    </rPh>
    <rPh sb="1" eb="2">
      <t>カベ</t>
    </rPh>
    <rPh sb="2" eb="4">
      <t>コウジ</t>
    </rPh>
    <phoneticPr fontId="3"/>
  </si>
  <si>
    <t>直接仮設工事</t>
    <rPh sb="0" eb="2">
      <t>チョクセツ</t>
    </rPh>
    <rPh sb="2" eb="4">
      <t>カセツ</t>
    </rPh>
    <rPh sb="4" eb="6">
      <t>コウジ</t>
    </rPh>
    <phoneticPr fontId="3"/>
  </si>
  <si>
    <t>遣り方</t>
    <rPh sb="0" eb="1">
      <t>ヤ</t>
    </rPh>
    <rPh sb="2" eb="3">
      <t>カタ</t>
    </rPh>
    <phoneticPr fontId="3"/>
  </si>
  <si>
    <t>㎡</t>
    <phoneticPr fontId="3"/>
  </si>
  <si>
    <t>原寸型枠</t>
    <rPh sb="0" eb="2">
      <t>ゲンスン</t>
    </rPh>
    <rPh sb="2" eb="4">
      <t>カタワク</t>
    </rPh>
    <phoneticPr fontId="3"/>
  </si>
  <si>
    <t>〃</t>
    <phoneticPr fontId="3"/>
  </si>
  <si>
    <t>墨出し</t>
    <rPh sb="0" eb="2">
      <t>スミダ</t>
    </rPh>
    <phoneticPr fontId="3"/>
  </si>
  <si>
    <t>躯体養生</t>
    <rPh sb="0" eb="2">
      <t>クタイ</t>
    </rPh>
    <rPh sb="2" eb="4">
      <t>ヨウジョウ</t>
    </rPh>
    <phoneticPr fontId="3"/>
  </si>
  <si>
    <t>仕上養生</t>
    <rPh sb="0" eb="2">
      <t>シア</t>
    </rPh>
    <rPh sb="2" eb="4">
      <t>ヨウジョウ</t>
    </rPh>
    <phoneticPr fontId="3"/>
  </si>
  <si>
    <t>清掃・片付け</t>
    <rPh sb="0" eb="2">
      <t>セイソウ</t>
    </rPh>
    <rPh sb="3" eb="5">
      <t>カタヅ</t>
    </rPh>
    <phoneticPr fontId="3"/>
  </si>
  <si>
    <t>竣工事清掃</t>
    <rPh sb="0" eb="2">
      <t>シュンコウ</t>
    </rPh>
    <rPh sb="2" eb="3">
      <t>ゴト</t>
    </rPh>
    <rPh sb="3" eb="5">
      <t>セイソウ</t>
    </rPh>
    <phoneticPr fontId="3"/>
  </si>
  <si>
    <t>外部・ビケ足場</t>
    <rPh sb="0" eb="2">
      <t>ガイブ</t>
    </rPh>
    <rPh sb="5" eb="7">
      <t>アシバ</t>
    </rPh>
    <phoneticPr fontId="3"/>
  </si>
  <si>
    <t>内部・脚立足場</t>
    <rPh sb="0" eb="2">
      <t>ナイブ</t>
    </rPh>
    <rPh sb="3" eb="5">
      <t>キャタツ</t>
    </rPh>
    <rPh sb="5" eb="7">
      <t>アシバ</t>
    </rPh>
    <phoneticPr fontId="3"/>
  </si>
  <si>
    <t>外部・シート養生</t>
    <rPh sb="0" eb="2">
      <t>ガイブ</t>
    </rPh>
    <rPh sb="6" eb="8">
      <t>ヨウジョウ</t>
    </rPh>
    <phoneticPr fontId="3"/>
  </si>
  <si>
    <t>給排水設備工事</t>
    <rPh sb="0" eb="3">
      <t>キュウハイスイ</t>
    </rPh>
    <rPh sb="3" eb="5">
      <t>セツビ</t>
    </rPh>
    <rPh sb="5" eb="7">
      <t>コウジ</t>
    </rPh>
    <phoneticPr fontId="3"/>
  </si>
  <si>
    <t>給水設備工事</t>
    <rPh sb="0" eb="2">
      <t>キュウスイ</t>
    </rPh>
    <rPh sb="2" eb="4">
      <t>セツビ</t>
    </rPh>
    <rPh sb="4" eb="6">
      <t>コウジ</t>
    </rPh>
    <phoneticPr fontId="3"/>
  </si>
  <si>
    <t>給湯設備工事</t>
    <rPh sb="0" eb="2">
      <t>キュウトウ</t>
    </rPh>
    <rPh sb="2" eb="4">
      <t>セツビ</t>
    </rPh>
    <rPh sb="4" eb="6">
      <t>コウジ</t>
    </rPh>
    <phoneticPr fontId="3"/>
  </si>
  <si>
    <t>排水通気雨水設備工事</t>
    <rPh sb="0" eb="2">
      <t>ハイスイ</t>
    </rPh>
    <rPh sb="2" eb="4">
      <t>ツウキ</t>
    </rPh>
    <rPh sb="4" eb="6">
      <t>ウスイ</t>
    </rPh>
    <rPh sb="6" eb="8">
      <t>セツビ</t>
    </rPh>
    <rPh sb="8" eb="10">
      <t>コウジ</t>
    </rPh>
    <phoneticPr fontId="3"/>
  </si>
  <si>
    <t>LPガス設備工事</t>
    <rPh sb="4" eb="6">
      <t>セツビ</t>
    </rPh>
    <rPh sb="6" eb="8">
      <t>コウジ</t>
    </rPh>
    <phoneticPr fontId="3"/>
  </si>
  <si>
    <t>浄化槽設備工事</t>
    <rPh sb="0" eb="3">
      <t>ジョウカソウ</t>
    </rPh>
    <rPh sb="3" eb="5">
      <t>セツビ</t>
    </rPh>
    <rPh sb="5" eb="7">
      <t>コウジ</t>
    </rPh>
    <phoneticPr fontId="3"/>
  </si>
  <si>
    <t>空調設備工事</t>
    <rPh sb="0" eb="2">
      <t>クウチョウ</t>
    </rPh>
    <rPh sb="2" eb="4">
      <t>セツビ</t>
    </rPh>
    <rPh sb="4" eb="6">
      <t>コウジ</t>
    </rPh>
    <phoneticPr fontId="3"/>
  </si>
  <si>
    <t>空調機器設備工事</t>
    <rPh sb="0" eb="2">
      <t>クウチョウ</t>
    </rPh>
    <rPh sb="2" eb="4">
      <t>キキ</t>
    </rPh>
    <rPh sb="4" eb="6">
      <t>セツビ</t>
    </rPh>
    <rPh sb="6" eb="8">
      <t>コウジ</t>
    </rPh>
    <phoneticPr fontId="3"/>
  </si>
  <si>
    <t>電気設備工事</t>
    <rPh sb="0" eb="2">
      <t>デンキ</t>
    </rPh>
    <rPh sb="2" eb="4">
      <t>セツビ</t>
    </rPh>
    <rPh sb="4" eb="6">
      <t>コウジ</t>
    </rPh>
    <phoneticPr fontId="3"/>
  </si>
  <si>
    <t>換気設備工事</t>
    <rPh sb="0" eb="2">
      <t>カンキ</t>
    </rPh>
    <rPh sb="2" eb="4">
      <t>セツビ</t>
    </rPh>
    <rPh sb="4" eb="6">
      <t>コウジ</t>
    </rPh>
    <phoneticPr fontId="3"/>
  </si>
  <si>
    <t>幹線設備工事</t>
    <rPh sb="0" eb="2">
      <t>カンセン</t>
    </rPh>
    <rPh sb="2" eb="4">
      <t>セツビ</t>
    </rPh>
    <rPh sb="4" eb="6">
      <t>コウジ</t>
    </rPh>
    <phoneticPr fontId="3"/>
  </si>
  <si>
    <t>電灯設備工事</t>
    <rPh sb="0" eb="2">
      <t>デントウ</t>
    </rPh>
    <rPh sb="2" eb="4">
      <t>セツビ</t>
    </rPh>
    <rPh sb="4" eb="6">
      <t>コウジ</t>
    </rPh>
    <phoneticPr fontId="3"/>
  </si>
  <si>
    <t>コンセント設備工事</t>
    <rPh sb="5" eb="7">
      <t>セツビ</t>
    </rPh>
    <rPh sb="7" eb="9">
      <t>コウジ</t>
    </rPh>
    <phoneticPr fontId="3"/>
  </si>
  <si>
    <t>照明器具設備工事</t>
    <rPh sb="0" eb="2">
      <t>ショウメイ</t>
    </rPh>
    <rPh sb="2" eb="4">
      <t>キグ</t>
    </rPh>
    <rPh sb="4" eb="6">
      <t>セツビ</t>
    </rPh>
    <rPh sb="6" eb="8">
      <t>コウジ</t>
    </rPh>
    <phoneticPr fontId="3"/>
  </si>
  <si>
    <t>24H換気設備工事</t>
    <rPh sb="3" eb="5">
      <t>カンキ</t>
    </rPh>
    <rPh sb="5" eb="7">
      <t>セツビ</t>
    </rPh>
    <rPh sb="7" eb="9">
      <t>コウジ</t>
    </rPh>
    <phoneticPr fontId="3"/>
  </si>
  <si>
    <t>インターホン設備工事</t>
    <rPh sb="6" eb="8">
      <t>セツビ</t>
    </rPh>
    <rPh sb="8" eb="10">
      <t>コウジ</t>
    </rPh>
    <phoneticPr fontId="3"/>
  </si>
  <si>
    <t>捨てコン打設手間</t>
    <rPh sb="0" eb="1">
      <t>ス</t>
    </rPh>
    <rPh sb="4" eb="6">
      <t>ダセツ</t>
    </rPh>
    <rPh sb="6" eb="8">
      <t>テマ</t>
    </rPh>
    <phoneticPr fontId="3"/>
  </si>
  <si>
    <t>壁体コンクリート打設手間</t>
    <rPh sb="0" eb="2">
      <t>ヘキタイ</t>
    </rPh>
    <rPh sb="8" eb="10">
      <t>ダセツ</t>
    </rPh>
    <rPh sb="10" eb="12">
      <t>テマ</t>
    </rPh>
    <phoneticPr fontId="3"/>
  </si>
  <si>
    <t>捨てコン打設手間</t>
    <rPh sb="0" eb="1">
      <t>ス</t>
    </rPh>
    <rPh sb="6" eb="8">
      <t>テマ</t>
    </rPh>
    <phoneticPr fontId="3"/>
  </si>
  <si>
    <t>捨てコン打設手間</t>
    <rPh sb="0" eb="1">
      <t>ス</t>
    </rPh>
    <rPh sb="4" eb="6">
      <t>ダセツ</t>
    </rPh>
    <rPh sb="6" eb="7">
      <t>テ</t>
    </rPh>
    <rPh sb="7" eb="8">
      <t>マ</t>
    </rPh>
    <phoneticPr fontId="3"/>
  </si>
  <si>
    <t>コンクリート打設手間</t>
    <rPh sb="6" eb="8">
      <t>ダセツ</t>
    </rPh>
    <rPh sb="8" eb="10">
      <t>テマ</t>
    </rPh>
    <phoneticPr fontId="3"/>
  </si>
  <si>
    <t>基礎コン打設手間</t>
    <rPh sb="0" eb="2">
      <t>キソ</t>
    </rPh>
    <rPh sb="4" eb="6">
      <t>ダセツ</t>
    </rPh>
    <rPh sb="6" eb="8">
      <t>テマ</t>
    </rPh>
    <phoneticPr fontId="3"/>
  </si>
  <si>
    <t>土間コン打設手間</t>
    <rPh sb="0" eb="2">
      <t>ドマ</t>
    </rPh>
    <rPh sb="4" eb="6">
      <t>ダセツ</t>
    </rPh>
    <rPh sb="6" eb="8">
      <t>テマ</t>
    </rPh>
    <phoneticPr fontId="3"/>
  </si>
  <si>
    <t>〃</t>
    <phoneticPr fontId="3"/>
  </si>
  <si>
    <t>三角面木</t>
    <rPh sb="0" eb="1">
      <t>サン</t>
    </rPh>
    <rPh sb="1" eb="3">
      <t>カクメン</t>
    </rPh>
    <rPh sb="3" eb="4">
      <t>キ</t>
    </rPh>
    <phoneticPr fontId="3"/>
  </si>
  <si>
    <t>㎡</t>
    <phoneticPr fontId="3"/>
  </si>
  <si>
    <t>ｍ</t>
    <phoneticPr fontId="3"/>
  </si>
  <si>
    <t>ｋｇ</t>
    <phoneticPr fontId="3"/>
  </si>
  <si>
    <t>加工組立</t>
    <rPh sb="0" eb="2">
      <t>カコウ</t>
    </rPh>
    <rPh sb="2" eb="4">
      <t>クミタテ</t>
    </rPh>
    <phoneticPr fontId="3"/>
  </si>
  <si>
    <t>同上据布施工費</t>
    <rPh sb="0" eb="2">
      <t>ドウジョウ</t>
    </rPh>
    <rPh sb="2" eb="3">
      <t>ス</t>
    </rPh>
    <rPh sb="3" eb="4">
      <t>フ</t>
    </rPh>
    <rPh sb="4" eb="7">
      <t>セコウヒ</t>
    </rPh>
    <phoneticPr fontId="3"/>
  </si>
  <si>
    <t>同上運搬費</t>
    <rPh sb="0" eb="2">
      <t>ドウジョウ</t>
    </rPh>
    <rPh sb="2" eb="5">
      <t>ウンパンヒ</t>
    </rPh>
    <phoneticPr fontId="3"/>
  </si>
  <si>
    <t>深層混合工法　　ＳＳコラム</t>
    <rPh sb="0" eb="2">
      <t>シンソウ</t>
    </rPh>
    <rPh sb="2" eb="4">
      <t>コンゴウ</t>
    </rPh>
    <rPh sb="4" eb="6">
      <t>コウホウ</t>
    </rPh>
    <phoneticPr fontId="3"/>
  </si>
  <si>
    <t>施工費</t>
    <rPh sb="0" eb="3">
      <t>セコウヒ</t>
    </rPh>
    <phoneticPr fontId="3"/>
  </si>
  <si>
    <t>掘削消耗費</t>
    <rPh sb="0" eb="2">
      <t>クッサク</t>
    </rPh>
    <rPh sb="2" eb="5">
      <t>ショウモウヒ</t>
    </rPh>
    <phoneticPr fontId="3"/>
  </si>
  <si>
    <t>注入消耗費</t>
    <rPh sb="0" eb="2">
      <t>チュウニュウ</t>
    </rPh>
    <rPh sb="2" eb="5">
      <t>ショウモウヒ</t>
    </rPh>
    <phoneticPr fontId="3"/>
  </si>
  <si>
    <t>動力費</t>
    <rPh sb="0" eb="3">
      <t>ドウリョクヒ</t>
    </rPh>
    <phoneticPr fontId="3"/>
  </si>
  <si>
    <t>機械器具損料</t>
    <rPh sb="0" eb="2">
      <t>キカイ</t>
    </rPh>
    <rPh sb="2" eb="4">
      <t>キグ</t>
    </rPh>
    <rPh sb="4" eb="6">
      <t>ソンリョウ</t>
    </rPh>
    <phoneticPr fontId="3"/>
  </si>
  <si>
    <t>機械器具運搬費</t>
    <rPh sb="0" eb="2">
      <t>キカイ</t>
    </rPh>
    <rPh sb="2" eb="4">
      <t>キグ</t>
    </rPh>
    <rPh sb="4" eb="7">
      <t>ウンパンヒ</t>
    </rPh>
    <phoneticPr fontId="3"/>
  </si>
  <si>
    <t>機械組立解体費</t>
    <rPh sb="0" eb="2">
      <t>キカイ</t>
    </rPh>
    <rPh sb="2" eb="4">
      <t>クミタテ</t>
    </rPh>
    <rPh sb="4" eb="6">
      <t>カイタイ</t>
    </rPh>
    <rPh sb="6" eb="7">
      <t>ヒ</t>
    </rPh>
    <phoneticPr fontId="3"/>
  </si>
  <si>
    <t>空袋処理費</t>
    <rPh sb="0" eb="1">
      <t>クウ</t>
    </rPh>
    <rPh sb="1" eb="2">
      <t>フクロ</t>
    </rPh>
    <rPh sb="2" eb="5">
      <t>ショリヒ</t>
    </rPh>
    <phoneticPr fontId="3"/>
  </si>
  <si>
    <t>杭頭処理費</t>
    <rPh sb="0" eb="2">
      <t>クイトウ</t>
    </rPh>
    <rPh sb="2" eb="5">
      <t>ショリヒ</t>
    </rPh>
    <phoneticPr fontId="3"/>
  </si>
  <si>
    <t>室内試験費</t>
    <rPh sb="0" eb="2">
      <t>シツナイ</t>
    </rPh>
    <rPh sb="2" eb="4">
      <t>シケン</t>
    </rPh>
    <rPh sb="4" eb="5">
      <t>ヒ</t>
    </rPh>
    <phoneticPr fontId="3"/>
  </si>
  <si>
    <t>頭部コア採取</t>
    <rPh sb="0" eb="2">
      <t>トウブ</t>
    </rPh>
    <rPh sb="4" eb="6">
      <t>サイシュ</t>
    </rPh>
    <phoneticPr fontId="3"/>
  </si>
  <si>
    <t>全長コア採取</t>
    <rPh sb="0" eb="2">
      <t>ゼンチョウ</t>
    </rPh>
    <rPh sb="4" eb="6">
      <t>サイシュ</t>
    </rPh>
    <phoneticPr fontId="3"/>
  </si>
  <si>
    <t>一軸圧縮試験</t>
    <rPh sb="0" eb="2">
      <t>イチジク</t>
    </rPh>
    <rPh sb="2" eb="4">
      <t>アッシュク</t>
    </rPh>
    <rPh sb="4" eb="6">
      <t>シケン</t>
    </rPh>
    <phoneticPr fontId="3"/>
  </si>
  <si>
    <t>六価クロム溶出</t>
    <rPh sb="0" eb="2">
      <t>ロッカ</t>
    </rPh>
    <rPh sb="5" eb="7">
      <t>ヨウシュツ</t>
    </rPh>
    <phoneticPr fontId="3"/>
  </si>
  <si>
    <t>日</t>
    <rPh sb="0" eb="1">
      <t>ニチ</t>
    </rPh>
    <phoneticPr fontId="3"/>
  </si>
  <si>
    <t>〃</t>
    <phoneticPr fontId="3"/>
  </si>
  <si>
    <t>袋</t>
    <rPh sb="0" eb="1">
      <t>フクロ</t>
    </rPh>
    <phoneticPr fontId="3"/>
  </si>
  <si>
    <t>式</t>
    <rPh sb="0" eb="1">
      <t>シキ</t>
    </rPh>
    <phoneticPr fontId="3"/>
  </si>
  <si>
    <t>本</t>
    <rPh sb="0" eb="1">
      <t>ホン</t>
    </rPh>
    <phoneticPr fontId="3"/>
  </si>
  <si>
    <t>Ｓｅｔ</t>
    <phoneticPr fontId="3"/>
  </si>
  <si>
    <t>検体</t>
    <rPh sb="0" eb="2">
      <t>ケンタイ</t>
    </rPh>
    <phoneticPr fontId="3"/>
  </si>
  <si>
    <t>ton</t>
    <phoneticPr fontId="3"/>
  </si>
  <si>
    <t>Ａ</t>
    <phoneticPr fontId="3"/>
  </si>
  <si>
    <t>Ｂ</t>
    <phoneticPr fontId="3"/>
  </si>
  <si>
    <t>排水通気雨水設備工事</t>
    <rPh sb="0" eb="2">
      <t>ハイスイ</t>
    </rPh>
    <rPh sb="2" eb="3">
      <t>ツウ</t>
    </rPh>
    <rPh sb="3" eb="4">
      <t>キ</t>
    </rPh>
    <rPh sb="4" eb="6">
      <t>ウスイ</t>
    </rPh>
    <rPh sb="6" eb="8">
      <t>セツビ</t>
    </rPh>
    <rPh sb="8" eb="10">
      <t>コウジ</t>
    </rPh>
    <phoneticPr fontId="3"/>
  </si>
  <si>
    <t>空調換気工事</t>
    <rPh sb="0" eb="2">
      <t>クウチョウ</t>
    </rPh>
    <rPh sb="2" eb="4">
      <t>カンキ</t>
    </rPh>
    <rPh sb="4" eb="6">
      <t>コウジ</t>
    </rPh>
    <phoneticPr fontId="3"/>
  </si>
  <si>
    <t>計</t>
    <rPh sb="0" eb="1">
      <t>ケイ</t>
    </rPh>
    <phoneticPr fontId="3"/>
  </si>
  <si>
    <t>床置き床排水大便器</t>
    <rPh sb="0" eb="2">
      <t>ユカオ</t>
    </rPh>
    <rPh sb="3" eb="4">
      <t>ユカ</t>
    </rPh>
    <rPh sb="4" eb="6">
      <t>ハイスイ</t>
    </rPh>
    <rPh sb="6" eb="9">
      <t>ダイベンキ</t>
    </rPh>
    <phoneticPr fontId="3"/>
  </si>
  <si>
    <t>CS232BM,SH233BA</t>
    <phoneticPr fontId="3"/>
  </si>
  <si>
    <t>TCF6623</t>
    <phoneticPr fontId="3"/>
  </si>
  <si>
    <t>紙巻器</t>
    <rPh sb="0" eb="1">
      <t>カミ</t>
    </rPh>
    <rPh sb="1" eb="2">
      <t>マ</t>
    </rPh>
    <rPh sb="2" eb="3">
      <t>キ</t>
    </rPh>
    <phoneticPr fontId="3"/>
  </si>
  <si>
    <t>YH51R</t>
    <phoneticPr fontId="3"/>
  </si>
  <si>
    <t>タオルリング</t>
    <phoneticPr fontId="3"/>
  </si>
  <si>
    <t>YT51R</t>
    <phoneticPr fontId="3"/>
  </si>
  <si>
    <t>タオル掛け</t>
    <rPh sb="3" eb="4">
      <t>カ</t>
    </rPh>
    <phoneticPr fontId="3"/>
  </si>
  <si>
    <t>YT51S4R</t>
    <phoneticPr fontId="3"/>
  </si>
  <si>
    <t>PWSP74J2W</t>
    <phoneticPr fontId="3"/>
  </si>
  <si>
    <t>横水栓（キ－式）</t>
    <rPh sb="0" eb="1">
      <t>ヨコ</t>
    </rPh>
    <rPh sb="1" eb="3">
      <t>スイセン</t>
    </rPh>
    <rPh sb="6" eb="7">
      <t>シキ</t>
    </rPh>
    <phoneticPr fontId="3"/>
  </si>
  <si>
    <t>水栓柱</t>
    <rPh sb="0" eb="2">
      <t>スイセン</t>
    </rPh>
    <rPh sb="2" eb="3">
      <t>ハシラ</t>
    </rPh>
    <phoneticPr fontId="3"/>
  </si>
  <si>
    <t>コンパクトキッチン</t>
    <phoneticPr fontId="3"/>
  </si>
  <si>
    <t>ｼﾝｸﾞﾙﾚﾊﾞ-水栓、</t>
    <rPh sb="9" eb="11">
      <t>スイセン</t>
    </rPh>
    <phoneticPr fontId="3"/>
  </si>
  <si>
    <t>　ﾚﾝｼﾞﾌ-ﾄﾞ（シロッコﾌｧﾝ）2口ｺﾝﾛ</t>
    <rPh sb="19" eb="20">
      <t>クチ</t>
    </rPh>
    <phoneticPr fontId="3"/>
  </si>
  <si>
    <t>ｺﾙﾃｲ(I型)1500L</t>
    <rPh sb="6" eb="7">
      <t>カタ</t>
    </rPh>
    <phoneticPr fontId="3"/>
  </si>
  <si>
    <t>Sｼﾘ-ｽﾞ</t>
    <phoneticPr fontId="3"/>
  </si>
  <si>
    <t>　BTSL60TVIJTSI,M－601CHVN</t>
    <phoneticPr fontId="3"/>
  </si>
  <si>
    <t>TSSC15KNJTS、</t>
    <phoneticPr fontId="3"/>
  </si>
  <si>
    <t>TSSB15</t>
    <phoneticPr fontId="3"/>
  </si>
  <si>
    <t>別途換気扇</t>
    <rPh sb="0" eb="2">
      <t>ベット</t>
    </rPh>
    <rPh sb="2" eb="5">
      <t>カンキセン</t>
    </rPh>
    <phoneticPr fontId="3"/>
  </si>
  <si>
    <t>一般　ＨＩＶＰ　20A</t>
    <rPh sb="0" eb="2">
      <t>イッパン</t>
    </rPh>
    <phoneticPr fontId="3"/>
  </si>
  <si>
    <t>一般　ＨＩＶＰ　25A</t>
    <rPh sb="0" eb="2">
      <t>イッパン</t>
    </rPh>
    <phoneticPr fontId="3"/>
  </si>
  <si>
    <t>一般　ＨＩＶＰ　30A</t>
    <rPh sb="0" eb="2">
      <t>イッパン</t>
    </rPh>
    <phoneticPr fontId="3"/>
  </si>
  <si>
    <t>一般　ＨＩＶＰ　40A</t>
    <rPh sb="0" eb="2">
      <t>イッパン</t>
    </rPh>
    <phoneticPr fontId="3"/>
  </si>
  <si>
    <t>架橋ﾎﾟﾘｴﾁﾚﾝ管　さや管工法</t>
    <rPh sb="0" eb="2">
      <t>カキョウ</t>
    </rPh>
    <rPh sb="9" eb="10">
      <t>カン</t>
    </rPh>
    <rPh sb="13" eb="14">
      <t>カン</t>
    </rPh>
    <rPh sb="14" eb="16">
      <t>コウホウ</t>
    </rPh>
    <phoneticPr fontId="3"/>
  </si>
  <si>
    <t>フレキコック</t>
    <phoneticPr fontId="3"/>
  </si>
  <si>
    <t>分岐管</t>
    <rPh sb="0" eb="2">
      <t>ブンキ</t>
    </rPh>
    <rPh sb="2" eb="3">
      <t>カン</t>
    </rPh>
    <phoneticPr fontId="3"/>
  </si>
  <si>
    <t>5連　保温付</t>
    <rPh sb="1" eb="2">
      <t>レン</t>
    </rPh>
    <rPh sb="3" eb="5">
      <t>ホオン</t>
    </rPh>
    <rPh sb="5" eb="6">
      <t>ツ</t>
    </rPh>
    <phoneticPr fontId="3"/>
  </si>
  <si>
    <t>架橋ﾎﾟﾘｴﾁﾚﾝ管接続金物</t>
    <rPh sb="0" eb="2">
      <t>カキョウ</t>
    </rPh>
    <rPh sb="9" eb="10">
      <t>カン</t>
    </rPh>
    <rPh sb="10" eb="12">
      <t>セツゾク</t>
    </rPh>
    <rPh sb="12" eb="14">
      <t>カナモノ</t>
    </rPh>
    <phoneticPr fontId="3"/>
  </si>
  <si>
    <t>50A</t>
    <phoneticPr fontId="3"/>
  </si>
  <si>
    <t>直結伸縮止水栓</t>
    <rPh sb="0" eb="1">
      <t>チョク</t>
    </rPh>
    <rPh sb="1" eb="2">
      <t>ケツ</t>
    </rPh>
    <rPh sb="2" eb="4">
      <t>シンシュク</t>
    </rPh>
    <rPh sb="4" eb="7">
      <t>シスイセン</t>
    </rPh>
    <phoneticPr fontId="3"/>
  </si>
  <si>
    <t>40A</t>
    <phoneticPr fontId="3"/>
  </si>
  <si>
    <t>量水器取付　（支給品）</t>
    <rPh sb="0" eb="3">
      <t>リョウスイキ</t>
    </rPh>
    <rPh sb="3" eb="4">
      <t>ト</t>
    </rPh>
    <rPh sb="4" eb="5">
      <t>ツ</t>
    </rPh>
    <rPh sb="7" eb="10">
      <t>シキュウヒン</t>
    </rPh>
    <phoneticPr fontId="3"/>
  </si>
  <si>
    <t>止水栓ﾎﾞｯｸｽ　　道路用</t>
    <rPh sb="0" eb="3">
      <t>シスイセン</t>
    </rPh>
    <rPh sb="10" eb="13">
      <t>ドウロヨウ</t>
    </rPh>
    <phoneticPr fontId="3"/>
  </si>
  <si>
    <t>　　　　　　　　　　　（新宮市仕様）</t>
    <rPh sb="12" eb="15">
      <t>シングウシ</t>
    </rPh>
    <rPh sb="15" eb="17">
      <t>シヨウ</t>
    </rPh>
    <phoneticPr fontId="3"/>
  </si>
  <si>
    <t>量水器ﾎﾞｯｸｽ</t>
    <rPh sb="0" eb="3">
      <t>リョウスイキ</t>
    </rPh>
    <phoneticPr fontId="3"/>
  </si>
  <si>
    <t>MB</t>
    <phoneticPr fontId="3"/>
  </si>
  <si>
    <t>MC-2</t>
    <phoneticPr fontId="3"/>
  </si>
  <si>
    <t>水道本管取り出し工事</t>
    <rPh sb="0" eb="2">
      <t>スイドウ</t>
    </rPh>
    <rPh sb="2" eb="4">
      <t>ホンカン</t>
    </rPh>
    <rPh sb="4" eb="5">
      <t>ト</t>
    </rPh>
    <rPh sb="6" eb="7">
      <t>ダ</t>
    </rPh>
    <rPh sb="8" eb="10">
      <t>コウジ</t>
    </rPh>
    <phoneticPr fontId="3"/>
  </si>
  <si>
    <t>給湯用架橋ﾎﾟﾘｴﾁﾚﾝ管さや工法</t>
    <rPh sb="0" eb="2">
      <t>キュウトウ</t>
    </rPh>
    <rPh sb="2" eb="3">
      <t>ヨウ</t>
    </rPh>
    <rPh sb="3" eb="5">
      <t>カキョウ</t>
    </rPh>
    <rPh sb="12" eb="13">
      <t>カン</t>
    </rPh>
    <rPh sb="15" eb="17">
      <t>コウホウ</t>
    </rPh>
    <phoneticPr fontId="3"/>
  </si>
  <si>
    <t>一般　ＨＰＰ10</t>
    <rPh sb="0" eb="2">
      <t>イッパン</t>
    </rPh>
    <phoneticPr fontId="3"/>
  </si>
  <si>
    <t>一般　ＨＰＰ20</t>
    <rPh sb="0" eb="2">
      <t>イッパン</t>
    </rPh>
    <phoneticPr fontId="3"/>
  </si>
  <si>
    <t>分岐管</t>
    <rPh sb="0" eb="3">
      <t>ブンキカン</t>
    </rPh>
    <phoneticPr fontId="3"/>
  </si>
  <si>
    <t>3連　保温付</t>
    <rPh sb="1" eb="2">
      <t>レン</t>
    </rPh>
    <rPh sb="3" eb="5">
      <t>ホオン</t>
    </rPh>
    <rPh sb="5" eb="6">
      <t>ツ</t>
    </rPh>
    <phoneticPr fontId="3"/>
  </si>
  <si>
    <t>ガス給湯器　壁掛け型　16号</t>
    <rPh sb="2" eb="5">
      <t>キュウトウキ</t>
    </rPh>
    <rPh sb="6" eb="8">
      <t>カベカ</t>
    </rPh>
    <rPh sb="9" eb="10">
      <t>カタ</t>
    </rPh>
    <rPh sb="13" eb="14">
      <t>ゴウ</t>
    </rPh>
    <phoneticPr fontId="3"/>
  </si>
  <si>
    <t>PSﾄﾞｱ取付枠、ﾘﾓｺﾝ</t>
    <rPh sb="5" eb="6">
      <t>ト</t>
    </rPh>
    <rPh sb="6" eb="7">
      <t>ツ</t>
    </rPh>
    <rPh sb="7" eb="8">
      <t>ワク</t>
    </rPh>
    <phoneticPr fontId="3"/>
  </si>
  <si>
    <t>ﾘﾓｺﾝ線共</t>
    <rPh sb="4" eb="5">
      <t>セン</t>
    </rPh>
    <rPh sb="5" eb="6">
      <t>トモ</t>
    </rPh>
    <phoneticPr fontId="3"/>
  </si>
  <si>
    <t>硬質ﾎﾟﾘ塩化ﾋﾞﾆﾙ管　（排水）</t>
    <rPh sb="0" eb="2">
      <t>コウシツ</t>
    </rPh>
    <rPh sb="5" eb="7">
      <t>エンカ</t>
    </rPh>
    <rPh sb="11" eb="12">
      <t>カン</t>
    </rPh>
    <rPh sb="14" eb="16">
      <t>ハイスイ</t>
    </rPh>
    <phoneticPr fontId="3"/>
  </si>
  <si>
    <t>一般　VP　40A</t>
    <rPh sb="0" eb="2">
      <t>イッパン</t>
    </rPh>
    <phoneticPr fontId="3"/>
  </si>
  <si>
    <t>一般　VP　50A</t>
    <rPh sb="0" eb="2">
      <t>イッパン</t>
    </rPh>
    <phoneticPr fontId="3"/>
  </si>
  <si>
    <t>一般　VP　65A</t>
    <rPh sb="0" eb="2">
      <t>イッパン</t>
    </rPh>
    <phoneticPr fontId="3"/>
  </si>
  <si>
    <t>一般　VP　75A</t>
    <rPh sb="0" eb="2">
      <t>イッパン</t>
    </rPh>
    <phoneticPr fontId="3"/>
  </si>
  <si>
    <t>一般　VP　100A</t>
    <rPh sb="0" eb="2">
      <t>イッパン</t>
    </rPh>
    <phoneticPr fontId="3"/>
  </si>
  <si>
    <t>一般　VP　125A</t>
    <rPh sb="0" eb="2">
      <t>イッパン</t>
    </rPh>
    <phoneticPr fontId="3"/>
  </si>
  <si>
    <t>硬質ﾎﾟﾘ塩化ﾋﾞﾆﾙ管　（通気）</t>
    <rPh sb="0" eb="2">
      <t>コウシツ</t>
    </rPh>
    <rPh sb="5" eb="7">
      <t>エンカ</t>
    </rPh>
    <rPh sb="11" eb="12">
      <t>カン</t>
    </rPh>
    <rPh sb="14" eb="16">
      <t>ツウキ</t>
    </rPh>
    <phoneticPr fontId="3"/>
  </si>
  <si>
    <t>耐火塩化ビニル管　（通気）</t>
    <rPh sb="0" eb="2">
      <t>タイカ</t>
    </rPh>
    <rPh sb="2" eb="4">
      <t>エンカ</t>
    </rPh>
    <rPh sb="7" eb="8">
      <t>カン</t>
    </rPh>
    <rPh sb="10" eb="12">
      <t>ツウキ</t>
    </rPh>
    <phoneticPr fontId="3"/>
  </si>
  <si>
    <t>一般　FS-VP　100A</t>
    <rPh sb="0" eb="2">
      <t>イッパン</t>
    </rPh>
    <phoneticPr fontId="3"/>
  </si>
  <si>
    <t>硬質ポリ塩化ビニル管(臭突管）</t>
    <rPh sb="0" eb="2">
      <t>コウシツ</t>
    </rPh>
    <rPh sb="4" eb="6">
      <t>エンカ</t>
    </rPh>
    <rPh sb="9" eb="10">
      <t>カン</t>
    </rPh>
    <rPh sb="11" eb="13">
      <t>シュウトツ</t>
    </rPh>
    <rPh sb="13" eb="14">
      <t>カン</t>
    </rPh>
    <phoneticPr fontId="3"/>
  </si>
  <si>
    <t>硬質ﾎﾟﾘ塩化ﾋﾞﾆﾙ管　（雨水）</t>
    <rPh sb="0" eb="2">
      <t>コウシツ</t>
    </rPh>
    <rPh sb="5" eb="7">
      <t>エンカ</t>
    </rPh>
    <rPh sb="11" eb="12">
      <t>カン</t>
    </rPh>
    <rPh sb="14" eb="16">
      <t>ウスイ</t>
    </rPh>
    <phoneticPr fontId="3"/>
  </si>
  <si>
    <t>COA　50</t>
    <phoneticPr fontId="3"/>
  </si>
  <si>
    <t>VC　100A</t>
    <phoneticPr fontId="3"/>
  </si>
  <si>
    <t>　　　　　　　　　　塩ビ製防臭蓋</t>
    <rPh sb="10" eb="11">
      <t>エン</t>
    </rPh>
    <rPh sb="12" eb="13">
      <t>セイ</t>
    </rPh>
    <rPh sb="13" eb="15">
      <t>ボウシュウ</t>
    </rPh>
    <rPh sb="15" eb="16">
      <t>フタ</t>
    </rPh>
    <phoneticPr fontId="3"/>
  </si>
  <si>
    <t>100A－200φ(90L）</t>
    <phoneticPr fontId="3"/>
  </si>
  <si>
    <t>～-800</t>
    <phoneticPr fontId="3"/>
  </si>
  <si>
    <t>～-1200</t>
    <phoneticPr fontId="3"/>
  </si>
  <si>
    <t>100A－200φ(90Y）</t>
    <phoneticPr fontId="3"/>
  </si>
  <si>
    <t>塩化ビニル製雨水桝</t>
    <rPh sb="0" eb="2">
      <t>エンカ</t>
    </rPh>
    <rPh sb="5" eb="6">
      <t>セイ</t>
    </rPh>
    <rPh sb="6" eb="8">
      <t>ウスイ</t>
    </rPh>
    <rPh sb="8" eb="9">
      <t>マス</t>
    </rPh>
    <phoneticPr fontId="3"/>
  </si>
  <si>
    <t>　　　　　　　　　　塩ビ製格子蓋</t>
    <rPh sb="10" eb="11">
      <t>エン</t>
    </rPh>
    <rPh sb="12" eb="13">
      <t>セイ</t>
    </rPh>
    <rPh sb="13" eb="15">
      <t>コウシ</t>
    </rPh>
    <rPh sb="15" eb="16">
      <t>フタ</t>
    </rPh>
    <phoneticPr fontId="3"/>
  </si>
  <si>
    <t>250φ　　～－450</t>
    <phoneticPr fontId="3"/>
  </si>
  <si>
    <t>300φ　　～－600</t>
    <phoneticPr fontId="3"/>
  </si>
  <si>
    <t>建築水路に接続工事</t>
    <rPh sb="0" eb="2">
      <t>ケンチク</t>
    </rPh>
    <rPh sb="2" eb="4">
      <t>スイロ</t>
    </rPh>
    <rPh sb="5" eb="7">
      <t>セツゾク</t>
    </rPh>
    <rPh sb="7" eb="9">
      <t>コウジ</t>
    </rPh>
    <phoneticPr fontId="3"/>
  </si>
  <si>
    <t>ｽﾘ-ﾌﾞ入れ</t>
    <rPh sb="5" eb="6">
      <t>イ</t>
    </rPh>
    <phoneticPr fontId="3"/>
  </si>
  <si>
    <t>ガス内観フレキシブル候補委</t>
    <rPh sb="2" eb="4">
      <t>ナイカン</t>
    </rPh>
    <rPh sb="10" eb="12">
      <t>コウホ</t>
    </rPh>
    <rPh sb="12" eb="13">
      <t>イ</t>
    </rPh>
    <phoneticPr fontId="3"/>
  </si>
  <si>
    <t>一般　GSP　10A</t>
    <rPh sb="0" eb="2">
      <t>イッパン</t>
    </rPh>
    <phoneticPr fontId="3"/>
  </si>
  <si>
    <t>一般　GSP　15A</t>
    <rPh sb="0" eb="2">
      <t>イッパン</t>
    </rPh>
    <phoneticPr fontId="3"/>
  </si>
  <si>
    <t>ガス用ポリエチレン管</t>
    <rPh sb="2" eb="3">
      <t>ヨウ</t>
    </rPh>
    <rPh sb="9" eb="10">
      <t>カン</t>
    </rPh>
    <phoneticPr fontId="3"/>
  </si>
  <si>
    <t>　　　　　　　　ﾛｹ-ﾃｷﾝｸﾞﾜｲﾔ-</t>
    <phoneticPr fontId="3"/>
  </si>
  <si>
    <t>ガス集合装置　一体型自動切替器</t>
    <rPh sb="2" eb="4">
      <t>シュウゴウ</t>
    </rPh>
    <rPh sb="4" eb="6">
      <t>ソウチ</t>
    </rPh>
    <rPh sb="7" eb="9">
      <t>イッタイ</t>
    </rPh>
    <rPh sb="9" eb="10">
      <t>カタ</t>
    </rPh>
    <rPh sb="10" eb="12">
      <t>ジドウ</t>
    </rPh>
    <rPh sb="12" eb="13">
      <t>キ</t>
    </rPh>
    <rPh sb="13" eb="14">
      <t>カ</t>
    </rPh>
    <rPh sb="14" eb="15">
      <t>キ</t>
    </rPh>
    <phoneticPr fontId="3"/>
  </si>
  <si>
    <t>50KGﾎﾞﾝﾍﾞ3+3本立</t>
    <rPh sb="12" eb="13">
      <t>ホン</t>
    </rPh>
    <rPh sb="13" eb="14">
      <t>タ</t>
    </rPh>
    <phoneticPr fontId="3"/>
  </si>
  <si>
    <t>（簡易ﾍｯﾀﾞ-､集合ﾎ-ｽ､転倒防止鎖共）</t>
    <rPh sb="1" eb="3">
      <t>カンイ</t>
    </rPh>
    <rPh sb="9" eb="11">
      <t>シュウゴウ</t>
    </rPh>
    <rPh sb="15" eb="17">
      <t>テントウ</t>
    </rPh>
    <rPh sb="17" eb="19">
      <t>ボウシ</t>
    </rPh>
    <rPh sb="19" eb="20">
      <t>クサリ</t>
    </rPh>
    <rPh sb="20" eb="21">
      <t>トモ</t>
    </rPh>
    <phoneticPr fontId="3"/>
  </si>
  <si>
    <t>気化量　30KG/H</t>
    <rPh sb="0" eb="1">
      <t>キ</t>
    </rPh>
    <rPh sb="1" eb="2">
      <t>カ</t>
    </rPh>
    <rPh sb="2" eb="3">
      <t>リョウ</t>
    </rPh>
    <phoneticPr fontId="3"/>
  </si>
  <si>
    <t>プロパン庫</t>
    <rPh sb="4" eb="5">
      <t>コ</t>
    </rPh>
    <phoneticPr fontId="3"/>
  </si>
  <si>
    <t>BN-300　乙種防火仕様</t>
    <rPh sb="7" eb="9">
      <t>オツシュ</t>
    </rPh>
    <rPh sb="9" eb="11">
      <t>ボウカ</t>
    </rPh>
    <rPh sb="11" eb="13">
      <t>シヨウ</t>
    </rPh>
    <phoneticPr fontId="3"/>
  </si>
  <si>
    <t>プロパン　基礎工事</t>
    <rPh sb="5" eb="7">
      <t>キソ</t>
    </rPh>
    <rPh sb="7" eb="9">
      <t>コウジ</t>
    </rPh>
    <phoneticPr fontId="3"/>
  </si>
  <si>
    <t>2200×12000×200H</t>
    <phoneticPr fontId="3"/>
  </si>
  <si>
    <t>ガスメ－タ－取付</t>
    <rPh sb="6" eb="7">
      <t>ト</t>
    </rPh>
    <rPh sb="7" eb="8">
      <t>ツ</t>
    </rPh>
    <phoneticPr fontId="3"/>
  </si>
  <si>
    <t>GC　20A</t>
    <phoneticPr fontId="3"/>
  </si>
  <si>
    <t>GC　40A</t>
    <phoneticPr fontId="3"/>
  </si>
  <si>
    <t>ガスフレキコック</t>
    <phoneticPr fontId="3"/>
  </si>
  <si>
    <t>ヒョ－ズコック</t>
    <phoneticPr fontId="3"/>
  </si>
  <si>
    <t>一口</t>
    <rPh sb="0" eb="2">
      <t>ヒトクチ</t>
    </rPh>
    <phoneticPr fontId="3"/>
  </si>
  <si>
    <t>浄化槽本体　　処理対象人員</t>
    <rPh sb="0" eb="3">
      <t>ジョウカソウ</t>
    </rPh>
    <rPh sb="3" eb="5">
      <t>ホンタイ</t>
    </rPh>
    <rPh sb="7" eb="9">
      <t>ショリ</t>
    </rPh>
    <rPh sb="9" eb="11">
      <t>タイショウ</t>
    </rPh>
    <rPh sb="11" eb="13">
      <t>ジンイン</t>
    </rPh>
    <phoneticPr fontId="3"/>
  </si>
  <si>
    <t>　21人槽、汚水量　4．2ｍ3/日</t>
    <rPh sb="3" eb="4">
      <t>ニン</t>
    </rPh>
    <rPh sb="4" eb="5">
      <t>ソウ</t>
    </rPh>
    <rPh sb="6" eb="8">
      <t>オスイ</t>
    </rPh>
    <rPh sb="8" eb="9">
      <t>リョウ</t>
    </rPh>
    <rPh sb="16" eb="17">
      <t>ヒ</t>
    </rPh>
    <phoneticPr fontId="3"/>
  </si>
  <si>
    <t>放流水質BOD20MG</t>
    <rPh sb="0" eb="2">
      <t>ホウリュウ</t>
    </rPh>
    <rPh sb="2" eb="4">
      <t>スイシツ</t>
    </rPh>
    <phoneticPr fontId="3"/>
  </si>
  <si>
    <t>/l,T-N20MG/L以下</t>
    <rPh sb="12" eb="14">
      <t>イカ</t>
    </rPh>
    <phoneticPr fontId="3"/>
  </si>
  <si>
    <t>搬入費とも</t>
    <rPh sb="0" eb="2">
      <t>ハンニュウ</t>
    </rPh>
    <rPh sb="2" eb="3">
      <t>ヒ</t>
    </rPh>
    <phoneticPr fontId="3"/>
  </si>
  <si>
    <t>機器試験運転調整費</t>
    <rPh sb="0" eb="2">
      <t>キキ</t>
    </rPh>
    <rPh sb="2" eb="4">
      <t>シケン</t>
    </rPh>
    <rPh sb="4" eb="6">
      <t>ウンテン</t>
    </rPh>
    <rPh sb="6" eb="9">
      <t>チョウセイヒ</t>
    </rPh>
    <phoneticPr fontId="3"/>
  </si>
  <si>
    <t>土木躯体工事</t>
    <rPh sb="0" eb="2">
      <t>ドボク</t>
    </rPh>
    <rPh sb="2" eb="4">
      <t>クタイ</t>
    </rPh>
    <rPh sb="4" eb="6">
      <t>コウジ</t>
    </rPh>
    <phoneticPr fontId="3"/>
  </si>
  <si>
    <t>水盛遣方　墨だし　</t>
    <rPh sb="0" eb="2">
      <t>ミズモ</t>
    </rPh>
    <rPh sb="2" eb="4">
      <t>ヤリカタ</t>
    </rPh>
    <rPh sb="5" eb="6">
      <t>スミ</t>
    </rPh>
    <phoneticPr fontId="3"/>
  </si>
  <si>
    <t>根切り</t>
    <rPh sb="0" eb="2">
      <t>ネキ</t>
    </rPh>
    <phoneticPr fontId="3"/>
  </si>
  <si>
    <t>埋戻し</t>
    <rPh sb="0" eb="1">
      <t>ウ</t>
    </rPh>
    <rPh sb="1" eb="2">
      <t>モド</t>
    </rPh>
    <phoneticPr fontId="3"/>
  </si>
  <si>
    <t>ｍ3</t>
    <phoneticPr fontId="3"/>
  </si>
  <si>
    <t>場内敷地均し</t>
    <rPh sb="0" eb="2">
      <t>ジョウナイ</t>
    </rPh>
    <rPh sb="2" eb="4">
      <t>シキチ</t>
    </rPh>
    <rPh sb="4" eb="5">
      <t>ナラ</t>
    </rPh>
    <phoneticPr fontId="3"/>
  </si>
  <si>
    <t>砂入れ</t>
    <rPh sb="0" eb="1">
      <t>スナ</t>
    </rPh>
    <rPh sb="1" eb="2">
      <t>イ</t>
    </rPh>
    <phoneticPr fontId="3"/>
  </si>
  <si>
    <t>砕石事業</t>
    <rPh sb="0" eb="2">
      <t>サイセキ</t>
    </rPh>
    <rPh sb="2" eb="4">
      <t>ジギョウ</t>
    </rPh>
    <phoneticPr fontId="3"/>
  </si>
  <si>
    <t>捨てコンクリ－ト</t>
    <rPh sb="0" eb="1">
      <t>ス</t>
    </rPh>
    <phoneticPr fontId="3"/>
  </si>
  <si>
    <t>コンクリ－ト</t>
    <phoneticPr fontId="3"/>
  </si>
  <si>
    <t>FC21　21－18</t>
    <phoneticPr fontId="3"/>
  </si>
  <si>
    <t>コンクリ－ト打設手間</t>
    <rPh sb="6" eb="8">
      <t>ダセツ</t>
    </rPh>
    <rPh sb="8" eb="10">
      <t>テマ</t>
    </rPh>
    <phoneticPr fontId="3"/>
  </si>
  <si>
    <t>鉄筋</t>
    <rPh sb="0" eb="2">
      <t>テッキン</t>
    </rPh>
    <phoneticPr fontId="3"/>
  </si>
  <si>
    <t>SD295A　10</t>
    <phoneticPr fontId="3"/>
  </si>
  <si>
    <t>SD295A　13</t>
    <phoneticPr fontId="3"/>
  </si>
  <si>
    <t>スペ－サ－共</t>
    <rPh sb="5" eb="6">
      <t>トモ</t>
    </rPh>
    <phoneticPr fontId="3"/>
  </si>
  <si>
    <t>打放し、免木共、</t>
    <rPh sb="0" eb="1">
      <t>ウ</t>
    </rPh>
    <rPh sb="1" eb="2">
      <t>パナ</t>
    </rPh>
    <rPh sb="4" eb="5">
      <t>メン</t>
    </rPh>
    <rPh sb="5" eb="6">
      <t>キ</t>
    </rPh>
    <rPh sb="6" eb="7">
      <t>トモ</t>
    </rPh>
    <phoneticPr fontId="3"/>
  </si>
  <si>
    <t>発生材処理共</t>
    <rPh sb="0" eb="3">
      <t>ハッセイザイ</t>
    </rPh>
    <rPh sb="3" eb="5">
      <t>ショリ</t>
    </rPh>
    <rPh sb="5" eb="6">
      <t>トモ</t>
    </rPh>
    <phoneticPr fontId="3"/>
  </si>
  <si>
    <t>コンクリ－ト直鏝仕上げ</t>
    <rPh sb="6" eb="7">
      <t>ジカ</t>
    </rPh>
    <rPh sb="7" eb="8">
      <t>コテ</t>
    </rPh>
    <rPh sb="8" eb="10">
      <t>シア</t>
    </rPh>
    <phoneticPr fontId="3"/>
  </si>
  <si>
    <t>ＡＣＲ　1　　壁掛けエアコン</t>
    <rPh sb="7" eb="9">
      <t>カベカ</t>
    </rPh>
    <phoneticPr fontId="3"/>
  </si>
  <si>
    <t>　　　　　　MSZ-GV2223</t>
    <phoneticPr fontId="3"/>
  </si>
  <si>
    <t>冷房2.2KW　　暖房2.2KW</t>
    <rPh sb="0" eb="2">
      <t>レイボウ</t>
    </rPh>
    <rPh sb="9" eb="11">
      <t>ダンボウ</t>
    </rPh>
    <phoneticPr fontId="3"/>
  </si>
  <si>
    <t>圧縮機　600W</t>
    <rPh sb="0" eb="3">
      <t>アッシュクキ</t>
    </rPh>
    <phoneticPr fontId="3"/>
  </si>
  <si>
    <t>エアコン据付台　　PVC</t>
    <rPh sb="4" eb="5">
      <t>ス</t>
    </rPh>
    <rPh sb="5" eb="6">
      <t>ツ</t>
    </rPh>
    <rPh sb="6" eb="7">
      <t>ダイ</t>
    </rPh>
    <phoneticPr fontId="3"/>
  </si>
  <si>
    <t>360×100×95H</t>
    <phoneticPr fontId="3"/>
  </si>
  <si>
    <t>冷媒管　空調用被覆銅管</t>
    <rPh sb="0" eb="3">
      <t>レイバイカン</t>
    </rPh>
    <rPh sb="4" eb="6">
      <t>クウチョウ</t>
    </rPh>
    <rPh sb="6" eb="7">
      <t>ヨウ</t>
    </rPh>
    <rPh sb="7" eb="9">
      <t>ヒフク</t>
    </rPh>
    <rPh sb="9" eb="11">
      <t>ドウカン</t>
    </rPh>
    <phoneticPr fontId="3"/>
  </si>
  <si>
    <t>　　　　　　　　　　　　　ペアコイル</t>
    <phoneticPr fontId="3"/>
  </si>
  <si>
    <t>φ6．35，　φ9．52</t>
    <phoneticPr fontId="3"/>
  </si>
  <si>
    <t>14A</t>
    <phoneticPr fontId="3"/>
  </si>
  <si>
    <t>2次側電気工事</t>
    <rPh sb="1" eb="2">
      <t>ジ</t>
    </rPh>
    <rPh sb="2" eb="3">
      <t>ガワ</t>
    </rPh>
    <rPh sb="3" eb="5">
      <t>デンキ</t>
    </rPh>
    <rPh sb="5" eb="7">
      <t>コウジ</t>
    </rPh>
    <phoneticPr fontId="3"/>
  </si>
  <si>
    <t>配管カバ－工事　（樹脂製）</t>
    <rPh sb="0" eb="2">
      <t>ハイカン</t>
    </rPh>
    <rPh sb="5" eb="7">
      <t>コウジ</t>
    </rPh>
    <rPh sb="9" eb="11">
      <t>ジュシ</t>
    </rPh>
    <rPh sb="11" eb="12">
      <t>セイ</t>
    </rPh>
    <phoneticPr fontId="3"/>
  </si>
  <si>
    <t>VD-10ZLC13-S</t>
    <phoneticPr fontId="3"/>
  </si>
  <si>
    <t>P-05TK</t>
    <phoneticPr fontId="3"/>
  </si>
  <si>
    <t>FE-1　天井埋込型換気扇（24ｈ）</t>
    <rPh sb="5" eb="7">
      <t>テンジョウ</t>
    </rPh>
    <rPh sb="7" eb="8">
      <t>ウ</t>
    </rPh>
    <rPh sb="8" eb="9">
      <t>コ</t>
    </rPh>
    <rPh sb="9" eb="10">
      <t>カタ</t>
    </rPh>
    <rPh sb="10" eb="13">
      <t>カンキセン</t>
    </rPh>
    <phoneticPr fontId="3"/>
  </si>
  <si>
    <t>P-02TK3､04SWLB5</t>
    <phoneticPr fontId="3"/>
  </si>
  <si>
    <t>FE-2　天井埋込型換気扇（2部屋用）</t>
    <rPh sb="5" eb="7">
      <t>テンジョウ</t>
    </rPh>
    <rPh sb="7" eb="8">
      <t>ウ</t>
    </rPh>
    <rPh sb="8" eb="9">
      <t>コ</t>
    </rPh>
    <rPh sb="9" eb="10">
      <t>カタ</t>
    </rPh>
    <rPh sb="10" eb="13">
      <t>カンキセン</t>
    </rPh>
    <rPh sb="15" eb="17">
      <t>ヘヤ</t>
    </rPh>
    <rPh sb="17" eb="18">
      <t>ヨウ</t>
    </rPh>
    <phoneticPr fontId="3"/>
  </si>
  <si>
    <t>VD-13ZF13</t>
    <phoneticPr fontId="3"/>
  </si>
  <si>
    <t>消費電力1505W､有効風量130m3/ｈ</t>
    <rPh sb="0" eb="2">
      <t>ショウヒ</t>
    </rPh>
    <rPh sb="2" eb="4">
      <t>デンリョク</t>
    </rPh>
    <rPh sb="10" eb="12">
      <t>ユウコウ</t>
    </rPh>
    <rPh sb="12" eb="14">
      <t>フウリョウ</t>
    </rPh>
    <phoneticPr fontId="3"/>
  </si>
  <si>
    <t>消費電力9.3W､有効風量　70m3/ｈ</t>
    <rPh sb="0" eb="2">
      <t>ショウヒ</t>
    </rPh>
    <rPh sb="2" eb="4">
      <t>デンリョク</t>
    </rPh>
    <rPh sb="9" eb="11">
      <t>ユウコウ</t>
    </rPh>
    <rPh sb="11" eb="13">
      <t>フウリョウ</t>
    </rPh>
    <phoneticPr fontId="3"/>
  </si>
  <si>
    <t>FE-3　　レンジフ－ド</t>
    <phoneticPr fontId="3"/>
  </si>
  <si>
    <t>　　　　　　　　　衛生工事</t>
    <rPh sb="9" eb="11">
      <t>エイセイ</t>
    </rPh>
    <rPh sb="11" eb="13">
      <t>コウジ</t>
    </rPh>
    <phoneticPr fontId="3"/>
  </si>
  <si>
    <t>Ｏ－1　給気レジスタ－　（ﾌｨﾙﾀ-付）</t>
    <rPh sb="4" eb="6">
      <t>キュウキ</t>
    </rPh>
    <rPh sb="18" eb="19">
      <t>ツキ</t>
    </rPh>
    <phoneticPr fontId="3"/>
  </si>
  <si>
    <t>P-13QR2</t>
    <phoneticPr fontId="3"/>
  </si>
  <si>
    <t>丸形防風板付ベンドキャップ</t>
    <rPh sb="0" eb="2">
      <t>マルガタ</t>
    </rPh>
    <rPh sb="2" eb="4">
      <t>ボウフウ</t>
    </rPh>
    <rPh sb="4" eb="5">
      <t>イタ</t>
    </rPh>
    <rPh sb="5" eb="6">
      <t>ツキ</t>
    </rPh>
    <phoneticPr fontId="3"/>
  </si>
  <si>
    <t>　　　　　　　　　　　　　　　　FD付</t>
    <rPh sb="18" eb="19">
      <t>ツキ</t>
    </rPh>
    <phoneticPr fontId="3"/>
  </si>
  <si>
    <t>P-13YSMD3-BL</t>
    <phoneticPr fontId="3"/>
  </si>
  <si>
    <t>P-18YSMD-BL</t>
    <phoneticPr fontId="3"/>
  </si>
  <si>
    <t>深形bスクエアフ－ド</t>
    <rPh sb="0" eb="1">
      <t>フカ</t>
    </rPh>
    <rPh sb="1" eb="2">
      <t>カタ</t>
    </rPh>
    <phoneticPr fontId="3"/>
  </si>
  <si>
    <t>P-13JSQ</t>
    <phoneticPr fontId="3"/>
  </si>
  <si>
    <t>深形bスクエアフ－ド　FD付</t>
    <rPh sb="0" eb="1">
      <t>フカ</t>
    </rPh>
    <rPh sb="1" eb="2">
      <t>カタ</t>
    </rPh>
    <rPh sb="13" eb="14">
      <t>ツキ</t>
    </rPh>
    <phoneticPr fontId="3"/>
  </si>
  <si>
    <t>P-13JSQD</t>
    <phoneticPr fontId="3"/>
  </si>
  <si>
    <t>EA　スパイラルダクト</t>
    <phoneticPr fontId="3"/>
  </si>
  <si>
    <t>45×18×3000×380本</t>
    <rPh sb="14" eb="15">
      <t>ホン</t>
    </rPh>
    <phoneticPr fontId="3"/>
  </si>
  <si>
    <t>45×18×2000×850本</t>
    <rPh sb="14" eb="15">
      <t>ホン</t>
    </rPh>
    <phoneticPr fontId="3"/>
  </si>
  <si>
    <t>45×18×4000×220本</t>
    <rPh sb="14" eb="15">
      <t>ホン</t>
    </rPh>
    <phoneticPr fontId="3"/>
  </si>
  <si>
    <t>〃</t>
    <phoneticPr fontId="3"/>
  </si>
  <si>
    <t>328.38×1.2</t>
    <phoneticPr fontId="3"/>
  </si>
  <si>
    <t>328.38×0.12</t>
    <phoneticPr fontId="3"/>
  </si>
  <si>
    <t>人</t>
    <rPh sb="0" eb="1">
      <t>ニン</t>
    </rPh>
    <phoneticPr fontId="3"/>
  </si>
  <si>
    <t>328.38×22</t>
    <phoneticPr fontId="3"/>
  </si>
  <si>
    <t>外壁構造用合板特類1級厚12</t>
    <rPh sb="0" eb="1">
      <t>ガイ</t>
    </rPh>
    <rPh sb="1" eb="2">
      <t>カベ</t>
    </rPh>
    <rPh sb="2" eb="5">
      <t>コウゾウヨウ</t>
    </rPh>
    <rPh sb="5" eb="7">
      <t>ゴウハン</t>
    </rPh>
    <rPh sb="7" eb="8">
      <t>トク</t>
    </rPh>
    <rPh sb="8" eb="9">
      <t>タグイ</t>
    </rPh>
    <rPh sb="10" eb="11">
      <t>キュウ</t>
    </rPh>
    <rPh sb="11" eb="12">
      <t>アツ</t>
    </rPh>
    <phoneticPr fontId="3"/>
  </si>
  <si>
    <t>出入隅　コーナー　シーリング</t>
    <rPh sb="0" eb="2">
      <t>デイ</t>
    </rPh>
    <rPh sb="2" eb="3">
      <t>スミ</t>
    </rPh>
    <phoneticPr fontId="3"/>
  </si>
  <si>
    <t>10×10</t>
    <phoneticPr fontId="3"/>
  </si>
  <si>
    <t>縦　ジョイント　シーリング</t>
    <rPh sb="0" eb="1">
      <t>タテ</t>
    </rPh>
    <phoneticPr fontId="3"/>
  </si>
  <si>
    <t>開口部廻り　シーリング</t>
    <rPh sb="0" eb="3">
      <t>カイコウブ</t>
    </rPh>
    <rPh sb="3" eb="4">
      <t>マワ</t>
    </rPh>
    <phoneticPr fontId="3"/>
  </si>
  <si>
    <t>ｍ</t>
    <phoneticPr fontId="3"/>
  </si>
  <si>
    <t>引込・幹線設備工事</t>
    <rPh sb="0" eb="1">
      <t>ヒ</t>
    </rPh>
    <rPh sb="1" eb="2">
      <t>コ</t>
    </rPh>
    <rPh sb="3" eb="5">
      <t>カンセン</t>
    </rPh>
    <rPh sb="5" eb="7">
      <t>セツビ</t>
    </rPh>
    <rPh sb="7" eb="9">
      <t>コウジ</t>
    </rPh>
    <phoneticPr fontId="3"/>
  </si>
  <si>
    <t>電線管</t>
    <rPh sb="0" eb="2">
      <t>デンセン</t>
    </rPh>
    <rPh sb="2" eb="3">
      <t>カン</t>
    </rPh>
    <phoneticPr fontId="20"/>
  </si>
  <si>
    <t>積算電力量計取付板</t>
    <rPh sb="0" eb="2">
      <t>セキサン</t>
    </rPh>
    <rPh sb="2" eb="6">
      <t>デンリョクリョウケイ</t>
    </rPh>
    <rPh sb="6" eb="8">
      <t>トリツケ</t>
    </rPh>
    <rPh sb="8" eb="9">
      <t>イタ</t>
    </rPh>
    <phoneticPr fontId="4"/>
  </si>
  <si>
    <t>接地工事 ED種</t>
    <rPh sb="0" eb="2">
      <t>セッチ</t>
    </rPh>
    <rPh sb="2" eb="4">
      <t>コウジ</t>
    </rPh>
    <rPh sb="7" eb="8">
      <t>シュ</t>
    </rPh>
    <phoneticPr fontId="4"/>
  </si>
  <si>
    <t>接地極埋設標</t>
    <rPh sb="0" eb="2">
      <t>セッチ</t>
    </rPh>
    <rPh sb="2" eb="3">
      <t>キョク</t>
    </rPh>
    <rPh sb="3" eb="5">
      <t>マイセツ</t>
    </rPh>
    <rPh sb="5" eb="6">
      <t>ヒョウ</t>
    </rPh>
    <phoneticPr fontId="4"/>
  </si>
  <si>
    <t>HIVE28   (隠蔽)</t>
    <rPh sb="10" eb="12">
      <t>インペイ</t>
    </rPh>
    <phoneticPr fontId="20"/>
  </si>
  <si>
    <t>HIVE36   (隠蔽)</t>
    <rPh sb="10" eb="12">
      <t>インペイ</t>
    </rPh>
    <phoneticPr fontId="20"/>
  </si>
  <si>
    <t>HIVE42   (隠蔽)</t>
    <rPh sb="10" eb="12">
      <t>インペイ</t>
    </rPh>
    <phoneticPr fontId="20"/>
  </si>
  <si>
    <t>HIVE16   (露出)</t>
    <rPh sb="10" eb="12">
      <t>ロシュツ</t>
    </rPh>
    <phoneticPr fontId="20"/>
  </si>
  <si>
    <t>HIVE42   (露出)</t>
    <rPh sb="10" eb="12">
      <t>ロシュツ</t>
    </rPh>
    <phoneticPr fontId="20"/>
  </si>
  <si>
    <t>HIVE54   (露出)</t>
    <rPh sb="10" eb="12">
      <t>ロシュツ</t>
    </rPh>
    <phoneticPr fontId="20"/>
  </si>
  <si>
    <t>〃</t>
    <phoneticPr fontId="3"/>
  </si>
  <si>
    <t>防水プリカ</t>
    <rPh sb="0" eb="2">
      <t>ボウスイ</t>
    </rPh>
    <phoneticPr fontId="3"/>
  </si>
  <si>
    <t>＃63</t>
    <phoneticPr fontId="3"/>
  </si>
  <si>
    <t>エントランスキャプ</t>
    <phoneticPr fontId="3"/>
  </si>
  <si>
    <t>VE54-EC</t>
    <phoneticPr fontId="3"/>
  </si>
  <si>
    <t>VE 200×200×150</t>
    <phoneticPr fontId="3"/>
  </si>
  <si>
    <t>SUS 300b×300×200（WP)</t>
    <phoneticPr fontId="3"/>
  </si>
  <si>
    <t>VE 300×300×200</t>
    <phoneticPr fontId="3"/>
  </si>
  <si>
    <t xml:space="preserve">IV 2.0㎜    (管内) </t>
    <rPh sb="12" eb="14">
      <t>カンナイ</t>
    </rPh>
    <phoneticPr fontId="20"/>
  </si>
  <si>
    <t>CV 5.5ﾟ-3C  (管内)</t>
    <rPh sb="12" eb="16">
      <t>カ</t>
    </rPh>
    <phoneticPr fontId="20"/>
  </si>
  <si>
    <t xml:space="preserve">IV 14ﾟ   　　　　    (管内) </t>
    <phoneticPr fontId="3"/>
  </si>
  <si>
    <t>CV 8ﾟ-3C    (管内)</t>
    <rPh sb="12" eb="16">
      <t>カ</t>
    </rPh>
    <phoneticPr fontId="20"/>
  </si>
  <si>
    <t>CV 14ﾟ-3C   (管内)</t>
    <rPh sb="12" eb="16">
      <t>カ</t>
    </rPh>
    <phoneticPr fontId="20"/>
  </si>
  <si>
    <t>CV 22ﾟ-3C   (管内)</t>
    <rPh sb="12" eb="16">
      <t>カ</t>
    </rPh>
    <phoneticPr fontId="20"/>
  </si>
  <si>
    <t>CV-T 60ﾟ    (管内)</t>
    <rPh sb="13" eb="15">
      <t>カンナイ</t>
    </rPh>
    <phoneticPr fontId="20"/>
  </si>
  <si>
    <t>プルボックス</t>
    <phoneticPr fontId="3"/>
  </si>
  <si>
    <t>電線</t>
    <rPh sb="0" eb="2">
      <t>デンセン</t>
    </rPh>
    <phoneticPr fontId="3"/>
  </si>
  <si>
    <t>ケーブル</t>
    <phoneticPr fontId="3"/>
  </si>
  <si>
    <t>引込開閉器盤　S-1</t>
    <rPh sb="0" eb="2">
      <t>ヒキコミ</t>
    </rPh>
    <rPh sb="2" eb="5">
      <t>カイヘイキ</t>
    </rPh>
    <rPh sb="5" eb="6">
      <t>バン</t>
    </rPh>
    <phoneticPr fontId="3"/>
  </si>
  <si>
    <t>屋外　SUS製</t>
    <rPh sb="0" eb="2">
      <t>オクガイ</t>
    </rPh>
    <rPh sb="6" eb="7">
      <t>セイ</t>
    </rPh>
    <phoneticPr fontId="3"/>
  </si>
  <si>
    <t>電灯盤　L-A</t>
    <rPh sb="0" eb="2">
      <t>デントウ</t>
    </rPh>
    <rPh sb="2" eb="3">
      <t>バン</t>
    </rPh>
    <phoneticPr fontId="3"/>
  </si>
  <si>
    <t>BQRF83102 同等品</t>
    <rPh sb="10" eb="13">
      <t>ド</t>
    </rPh>
    <phoneticPr fontId="4"/>
  </si>
  <si>
    <t>国土交通省型 黄銅製</t>
    <rPh sb="0" eb="2">
      <t>コクド</t>
    </rPh>
    <rPh sb="2" eb="5">
      <t>コウツウショウ</t>
    </rPh>
    <rPh sb="5" eb="6">
      <t>ガタ</t>
    </rPh>
    <rPh sb="7" eb="9">
      <t>オウドウ</t>
    </rPh>
    <rPh sb="9" eb="10">
      <t>セイ</t>
    </rPh>
    <phoneticPr fontId="4"/>
  </si>
  <si>
    <t>14φ-1,500L ﾘｰﾄﾞ端子共</t>
    <rPh sb="15" eb="17">
      <t>タンシ</t>
    </rPh>
    <rPh sb="17" eb="18">
      <t>トモ</t>
    </rPh>
    <phoneticPr fontId="4"/>
  </si>
  <si>
    <t>m</t>
    <phoneticPr fontId="3"/>
  </si>
  <si>
    <t>〃</t>
    <phoneticPr fontId="3"/>
  </si>
  <si>
    <t>組</t>
    <rPh sb="0" eb="1">
      <t>クミ</t>
    </rPh>
    <phoneticPr fontId="3"/>
  </si>
  <si>
    <t>個</t>
    <rPh sb="0" eb="1">
      <t>コ</t>
    </rPh>
    <phoneticPr fontId="3"/>
  </si>
  <si>
    <t>ｍ</t>
    <phoneticPr fontId="3"/>
  </si>
  <si>
    <t>面</t>
    <rPh sb="0" eb="1">
      <t>メン</t>
    </rPh>
    <phoneticPr fontId="3"/>
  </si>
  <si>
    <t>枚</t>
    <rPh sb="0" eb="1">
      <t>マイ</t>
    </rPh>
    <phoneticPr fontId="3"/>
  </si>
  <si>
    <t>箇所</t>
    <rPh sb="0" eb="2">
      <t>カショ</t>
    </rPh>
    <phoneticPr fontId="3"/>
  </si>
  <si>
    <t>住戸電灯設備工事</t>
    <rPh sb="0" eb="2">
      <t>ジュウコ</t>
    </rPh>
    <rPh sb="2" eb="4">
      <t>デントウ</t>
    </rPh>
    <rPh sb="4" eb="6">
      <t>セツビ</t>
    </rPh>
    <rPh sb="6" eb="8">
      <t>コウジ</t>
    </rPh>
    <phoneticPr fontId="3"/>
  </si>
  <si>
    <t>アウトレットボックス</t>
    <phoneticPr fontId="3"/>
  </si>
  <si>
    <t>中型　44　樹脂</t>
    <rPh sb="0" eb="2">
      <t>チュウガタ</t>
    </rPh>
    <rPh sb="6" eb="8">
      <t>ジュシ</t>
    </rPh>
    <phoneticPr fontId="3"/>
  </si>
  <si>
    <t>ジョイントボックス</t>
    <phoneticPr fontId="3"/>
  </si>
  <si>
    <t>中　透明</t>
    <rPh sb="0" eb="1">
      <t>チュウ</t>
    </rPh>
    <rPh sb="2" eb="4">
      <t>トウメイ</t>
    </rPh>
    <phoneticPr fontId="3"/>
  </si>
  <si>
    <t>ケーブル</t>
    <phoneticPr fontId="3"/>
  </si>
  <si>
    <t>VVF1.6mm-2C　 (天井・ピット）</t>
    <rPh sb="14" eb="16">
      <t>テンジョウ</t>
    </rPh>
    <phoneticPr fontId="3"/>
  </si>
  <si>
    <t>VVF1.6mm-3C　 (天井・ピット）</t>
    <rPh sb="14" eb="16">
      <t>テンジョウ</t>
    </rPh>
    <phoneticPr fontId="3"/>
  </si>
  <si>
    <t>VVF0.0mm-3C　 (天井・ピット）</t>
    <rPh sb="14" eb="16">
      <t>テンジョウ</t>
    </rPh>
    <phoneticPr fontId="3"/>
  </si>
  <si>
    <t>埋込スイッチ　（樹脂ワイドP）</t>
    <rPh sb="0" eb="2">
      <t>ウメコミ</t>
    </rPh>
    <rPh sb="8" eb="10">
      <t>ジュシ</t>
    </rPh>
    <phoneticPr fontId="3"/>
  </si>
  <si>
    <t>埋込スイッチ　（樹脂P）</t>
    <rPh sb="0" eb="2">
      <t>ウメコミ</t>
    </rPh>
    <rPh sb="8" eb="10">
      <t>ジュシ</t>
    </rPh>
    <phoneticPr fontId="3"/>
  </si>
  <si>
    <t>換気扇用コントロールスイッチ</t>
    <rPh sb="0" eb="2">
      <t>カンキ</t>
    </rPh>
    <rPh sb="3" eb="4">
      <t>ヨウ</t>
    </rPh>
    <phoneticPr fontId="3"/>
  </si>
  <si>
    <t>1PH15A×1　ネーム付</t>
    <rPh sb="12" eb="13">
      <t>ツ</t>
    </rPh>
    <phoneticPr fontId="3"/>
  </si>
  <si>
    <t>1PH15A×1+1PL15A×1　ネーム付</t>
    <rPh sb="21" eb="22">
      <t>ツ</t>
    </rPh>
    <phoneticPr fontId="3"/>
  </si>
  <si>
    <t>3WH15A×1　ネーム付</t>
    <rPh sb="12" eb="13">
      <t>ツ</t>
    </rPh>
    <phoneticPr fontId="3"/>
  </si>
  <si>
    <t>3WH15A×2　ネーム付</t>
    <rPh sb="12" eb="13">
      <t>ツ</t>
    </rPh>
    <phoneticPr fontId="3"/>
  </si>
  <si>
    <t>（支給品取付）</t>
    <rPh sb="1" eb="4">
      <t>シキュウヒン</t>
    </rPh>
    <rPh sb="4" eb="6">
      <t>トリツ</t>
    </rPh>
    <phoneticPr fontId="3"/>
  </si>
  <si>
    <t>住戸コンセント設備工事</t>
    <rPh sb="0" eb="2">
      <t>ジュウコ</t>
    </rPh>
    <rPh sb="7" eb="9">
      <t>セツビ</t>
    </rPh>
    <rPh sb="9" eb="11">
      <t>コウジ</t>
    </rPh>
    <phoneticPr fontId="3"/>
  </si>
  <si>
    <t>埋込コンセント　（樹脂P)</t>
    <rPh sb="0" eb="2">
      <t>ウメコミ</t>
    </rPh>
    <rPh sb="9" eb="11">
      <t>ジュシ</t>
    </rPh>
    <phoneticPr fontId="3"/>
  </si>
  <si>
    <t>防水コンセント</t>
    <rPh sb="0" eb="2">
      <t>ボウスイ</t>
    </rPh>
    <phoneticPr fontId="3"/>
  </si>
  <si>
    <t>中型　44樹脂</t>
    <rPh sb="0" eb="1">
      <t>チュウ</t>
    </rPh>
    <rPh sb="1" eb="2">
      <t>カタ</t>
    </rPh>
    <rPh sb="5" eb="7">
      <t>ジュシ</t>
    </rPh>
    <phoneticPr fontId="3"/>
  </si>
  <si>
    <t>VVF　2.0㎜-2C</t>
    <phoneticPr fontId="3"/>
  </si>
  <si>
    <t>　　（天井･ﾋﾟｯﾄ）</t>
    <rPh sb="3" eb="5">
      <t>テンジョウ</t>
    </rPh>
    <phoneticPr fontId="3"/>
  </si>
  <si>
    <t>VVF　2.0㎜-3C</t>
    <phoneticPr fontId="3"/>
  </si>
  <si>
    <t>2P15A×2</t>
    <phoneticPr fontId="3"/>
  </si>
  <si>
    <t>2P15A×2（2連ﾌﾟﾚ-ﾄ）</t>
    <rPh sb="9" eb="10">
      <t>レン</t>
    </rPh>
    <phoneticPr fontId="3"/>
  </si>
  <si>
    <t>2P15A×1　ET</t>
    <phoneticPr fontId="3"/>
  </si>
  <si>
    <t>2P15A×2　ET</t>
    <phoneticPr fontId="3"/>
  </si>
  <si>
    <t>住戸　照明器具　設備工事</t>
    <rPh sb="0" eb="2">
      <t>ジュウコ</t>
    </rPh>
    <rPh sb="3" eb="5">
      <t>ショウメイ</t>
    </rPh>
    <rPh sb="5" eb="7">
      <t>キグ</t>
    </rPh>
    <rPh sb="8" eb="10">
      <t>セツビ</t>
    </rPh>
    <rPh sb="10" eb="12">
      <t>コウジ</t>
    </rPh>
    <phoneticPr fontId="3"/>
  </si>
  <si>
    <t>照明器具　A</t>
    <rPh sb="0" eb="2">
      <t>ショウメイ</t>
    </rPh>
    <rPh sb="2" eb="4">
      <t>キグ</t>
    </rPh>
    <phoneticPr fontId="3"/>
  </si>
  <si>
    <t>照明器具　B</t>
    <rPh sb="0" eb="2">
      <t>ショウメイ</t>
    </rPh>
    <rPh sb="2" eb="4">
      <t>キグ</t>
    </rPh>
    <phoneticPr fontId="3"/>
  </si>
  <si>
    <t>照明器具　C</t>
    <rPh sb="0" eb="2">
      <t>ショウメイ</t>
    </rPh>
    <rPh sb="2" eb="4">
      <t>キグ</t>
    </rPh>
    <phoneticPr fontId="3"/>
  </si>
  <si>
    <t>照明器具　D</t>
    <rPh sb="0" eb="2">
      <t>ショウメイ</t>
    </rPh>
    <rPh sb="2" eb="4">
      <t>キグ</t>
    </rPh>
    <phoneticPr fontId="3"/>
  </si>
  <si>
    <t>照明器具　E</t>
    <rPh sb="0" eb="2">
      <t>ショウメイ</t>
    </rPh>
    <rPh sb="2" eb="4">
      <t>キグ</t>
    </rPh>
    <phoneticPr fontId="3"/>
  </si>
  <si>
    <t>照明器具　F</t>
    <rPh sb="0" eb="2">
      <t>ショウメイ</t>
    </rPh>
    <rPh sb="2" eb="4">
      <t>キグ</t>
    </rPh>
    <phoneticPr fontId="3"/>
  </si>
  <si>
    <t>XAD3100VK　CE1</t>
    <phoneticPr fontId="3"/>
  </si>
  <si>
    <t>　　　　　　同等品</t>
    <rPh sb="6" eb="9">
      <t>ドウトウヒン</t>
    </rPh>
    <phoneticPr fontId="3"/>
  </si>
  <si>
    <t>XAD1100VK　CE1</t>
    <phoneticPr fontId="3"/>
  </si>
  <si>
    <t>XAD1100V　CS1</t>
    <phoneticPr fontId="3"/>
  </si>
  <si>
    <t>XAD3100V　CS11</t>
    <phoneticPr fontId="3"/>
  </si>
  <si>
    <t>XED3100V　CE1</t>
    <phoneticPr fontId="3"/>
  </si>
  <si>
    <t>LGC21104</t>
    <phoneticPr fontId="3"/>
  </si>
  <si>
    <t>共用部　電灯コンセント設備工事</t>
    <rPh sb="0" eb="3">
      <t>キョウヨウブ</t>
    </rPh>
    <rPh sb="4" eb="6">
      <t>デントウ</t>
    </rPh>
    <rPh sb="11" eb="13">
      <t>セツビ</t>
    </rPh>
    <rPh sb="13" eb="15">
      <t>コウジ</t>
    </rPh>
    <phoneticPr fontId="3"/>
  </si>
  <si>
    <t>電線管</t>
    <rPh sb="0" eb="3">
      <t>デンセンカン</t>
    </rPh>
    <phoneticPr fontId="3"/>
  </si>
  <si>
    <t>HIVE22　　（露出）</t>
    <rPh sb="9" eb="11">
      <t>ロシュツ</t>
    </rPh>
    <phoneticPr fontId="3"/>
  </si>
  <si>
    <t>HIVE28　　（露出）</t>
    <rPh sb="9" eb="11">
      <t>ロシュツ</t>
    </rPh>
    <phoneticPr fontId="3"/>
  </si>
  <si>
    <t>PFS22　　　（隠蔽）</t>
    <rPh sb="9" eb="11">
      <t>インペイ</t>
    </rPh>
    <phoneticPr fontId="3"/>
  </si>
  <si>
    <t>PFD28　　　（地中）</t>
    <rPh sb="9" eb="11">
      <t>チチュウ</t>
    </rPh>
    <phoneticPr fontId="3"/>
  </si>
  <si>
    <t>ﾌﾟﾙﾎﾞｯｸｽ</t>
    <phoneticPr fontId="3"/>
  </si>
  <si>
    <t>SUS</t>
    <phoneticPr fontId="3"/>
  </si>
  <si>
    <t>　　200×200×150（WP）</t>
    <phoneticPr fontId="3"/>
  </si>
  <si>
    <t>中形　44　樹脂</t>
    <rPh sb="0" eb="1">
      <t>チュウ</t>
    </rPh>
    <rPh sb="1" eb="2">
      <t>カタ</t>
    </rPh>
    <rPh sb="6" eb="8">
      <t>ジュシ</t>
    </rPh>
    <phoneticPr fontId="3"/>
  </si>
  <si>
    <t>中　透明</t>
    <rPh sb="0" eb="1">
      <t>ナカ</t>
    </rPh>
    <rPh sb="2" eb="4">
      <t>トウメイ</t>
    </rPh>
    <phoneticPr fontId="3"/>
  </si>
  <si>
    <t>ケ－ブル</t>
    <phoneticPr fontId="3"/>
  </si>
  <si>
    <t>VVF　1.6㎜-2C</t>
    <phoneticPr fontId="3"/>
  </si>
  <si>
    <t>VVF　1.6㎜-3C</t>
    <phoneticPr fontId="3"/>
  </si>
  <si>
    <t>　　　　　（管内）</t>
    <rPh sb="6" eb="8">
      <t>カンナイ</t>
    </rPh>
    <phoneticPr fontId="3"/>
  </si>
  <si>
    <t>　　（PF・FEP内）</t>
    <rPh sb="9" eb="10">
      <t>ナイ</t>
    </rPh>
    <phoneticPr fontId="3"/>
  </si>
  <si>
    <t>VVF　1.6㎜-4C</t>
    <phoneticPr fontId="3"/>
  </si>
  <si>
    <t>　　（管内）</t>
    <rPh sb="3" eb="4">
      <t>カン</t>
    </rPh>
    <rPh sb="4" eb="5">
      <t>ナイ</t>
    </rPh>
    <phoneticPr fontId="3"/>
  </si>
  <si>
    <t>VVF　2．0㎜-3C</t>
    <phoneticPr fontId="3"/>
  </si>
  <si>
    <t>CV 3．5ﾟ－3C</t>
    <phoneticPr fontId="20"/>
  </si>
  <si>
    <t>　　（管内）</t>
    <rPh sb="3" eb="5">
      <t>カンナイ</t>
    </rPh>
    <phoneticPr fontId="3"/>
  </si>
  <si>
    <t>1P15A×1　ﾈ-ﾑ付</t>
    <rPh sb="11" eb="12">
      <t>ツキ</t>
    </rPh>
    <phoneticPr fontId="3"/>
  </si>
  <si>
    <t>埋込スイッチ　　　（樹脂P）</t>
    <rPh sb="0" eb="1">
      <t>ウ</t>
    </rPh>
    <rPh sb="1" eb="2">
      <t>コ</t>
    </rPh>
    <rPh sb="10" eb="12">
      <t>ジュシ</t>
    </rPh>
    <phoneticPr fontId="3"/>
  </si>
  <si>
    <t>露出コンセント</t>
    <rPh sb="0" eb="2">
      <t>ロシュツ</t>
    </rPh>
    <phoneticPr fontId="3"/>
  </si>
  <si>
    <t>2P15A×2　E付</t>
    <rPh sb="9" eb="10">
      <t>ツキ</t>
    </rPh>
    <phoneticPr fontId="3"/>
  </si>
  <si>
    <t>照明器具　ａ　</t>
    <rPh sb="0" eb="2">
      <t>ショウメイ</t>
    </rPh>
    <rPh sb="2" eb="4">
      <t>キグ</t>
    </rPh>
    <phoneticPr fontId="3"/>
  </si>
  <si>
    <t>　　　　　　　　NYS15071LE7＋</t>
    <phoneticPr fontId="3"/>
  </si>
  <si>
    <t>DYDX4066＋DYDX240</t>
    <phoneticPr fontId="3"/>
  </si>
  <si>
    <t>　　　　　　　ｂ</t>
    <phoneticPr fontId="3"/>
  </si>
  <si>
    <t>NNFS1811C　LE9</t>
    <phoneticPr fontId="3"/>
  </si>
  <si>
    <t>　　　　　　　同等品</t>
    <rPh sb="7" eb="10">
      <t>ドウトウヒン</t>
    </rPh>
    <phoneticPr fontId="3"/>
  </si>
  <si>
    <t>　　　　　　　ｃ</t>
    <phoneticPr fontId="3"/>
  </si>
  <si>
    <t>NWCF11100C　LE1</t>
    <phoneticPr fontId="3"/>
  </si>
  <si>
    <t>　　　　　　　ｄ</t>
    <phoneticPr fontId="3"/>
  </si>
  <si>
    <t>　　　　　　　　　YYY666513＋</t>
    <phoneticPr fontId="3"/>
  </si>
  <si>
    <t>LDA5WW-D-G-E17/S/Z4</t>
    <phoneticPr fontId="3"/>
  </si>
  <si>
    <t>コンクリ－ト基礎</t>
    <rPh sb="6" eb="8">
      <t>キソ</t>
    </rPh>
    <phoneticPr fontId="3"/>
  </si>
  <si>
    <t>500×500×1100　外灯用</t>
    <rPh sb="13" eb="15">
      <t>ガイトウ</t>
    </rPh>
    <rPh sb="15" eb="16">
      <t>ヨウ</t>
    </rPh>
    <phoneticPr fontId="3"/>
  </si>
  <si>
    <t>埋設標識シ－ト</t>
    <rPh sb="0" eb="2">
      <t>マイセツ</t>
    </rPh>
    <rPh sb="2" eb="4">
      <t>ヒョウシキ</t>
    </rPh>
    <phoneticPr fontId="3"/>
  </si>
  <si>
    <t>ダブル</t>
    <phoneticPr fontId="3"/>
  </si>
  <si>
    <t>電話配管設備工事</t>
    <rPh sb="0" eb="2">
      <t>デンワ</t>
    </rPh>
    <rPh sb="2" eb="4">
      <t>ハイカン</t>
    </rPh>
    <rPh sb="4" eb="6">
      <t>セツビ</t>
    </rPh>
    <rPh sb="6" eb="8">
      <t>コウジ</t>
    </rPh>
    <phoneticPr fontId="3"/>
  </si>
  <si>
    <t>PFS22　（隠蔽）</t>
    <rPh sb="7" eb="9">
      <t>インペイ</t>
    </rPh>
    <phoneticPr fontId="3"/>
  </si>
  <si>
    <t>中形　44樹脂</t>
    <rPh sb="0" eb="1">
      <t>チュウ</t>
    </rPh>
    <rPh sb="1" eb="2">
      <t>カタ</t>
    </rPh>
    <rPh sb="5" eb="7">
      <t>ジュシ</t>
    </rPh>
    <phoneticPr fontId="3"/>
  </si>
  <si>
    <t>導入線</t>
    <rPh sb="0" eb="2">
      <t>ドウニュウ</t>
    </rPh>
    <rPh sb="2" eb="3">
      <t>セン</t>
    </rPh>
    <phoneticPr fontId="3"/>
  </si>
  <si>
    <t>ビニル被覆線</t>
    <rPh sb="3" eb="6">
      <t>ヒフクセン</t>
    </rPh>
    <phoneticPr fontId="3"/>
  </si>
  <si>
    <t>フラッシュプレ－ト（樹脂P）</t>
    <rPh sb="10" eb="12">
      <t>ジュシ</t>
    </rPh>
    <phoneticPr fontId="3"/>
  </si>
  <si>
    <t>角ノズル　1P</t>
    <rPh sb="0" eb="1">
      <t>カク</t>
    </rPh>
    <phoneticPr fontId="3"/>
  </si>
  <si>
    <t>防雨入選カバ－</t>
    <rPh sb="0" eb="2">
      <t>ボウウ</t>
    </rPh>
    <rPh sb="2" eb="4">
      <t>ニュウセン</t>
    </rPh>
    <phoneticPr fontId="3"/>
  </si>
  <si>
    <t>端子盤　　T-1　　　　SUS製</t>
    <rPh sb="0" eb="2">
      <t>タンシ</t>
    </rPh>
    <rPh sb="2" eb="3">
      <t>バン</t>
    </rPh>
    <rPh sb="15" eb="16">
      <t>セイ</t>
    </rPh>
    <phoneticPr fontId="3"/>
  </si>
  <si>
    <t>BPS5815V</t>
    <phoneticPr fontId="3"/>
  </si>
  <si>
    <t>　　　　　同等品</t>
    <rPh sb="5" eb="8">
      <t>ドウトウヒン</t>
    </rPh>
    <phoneticPr fontId="3"/>
  </si>
  <si>
    <t>端子盤　　T-2　　　　SUS製</t>
    <rPh sb="0" eb="2">
      <t>タンシ</t>
    </rPh>
    <rPh sb="2" eb="3">
      <t>バン</t>
    </rPh>
    <rPh sb="15" eb="16">
      <t>セイ</t>
    </rPh>
    <phoneticPr fontId="3"/>
  </si>
  <si>
    <t>テレビ共聴　設備工事</t>
    <rPh sb="3" eb="5">
      <t>キョウチョウ</t>
    </rPh>
    <rPh sb="6" eb="8">
      <t>セツビ</t>
    </rPh>
    <rPh sb="8" eb="10">
      <t>コウジ</t>
    </rPh>
    <phoneticPr fontId="3"/>
  </si>
  <si>
    <t>S-5C-FB　（天井･ﾋﾟｯﾄ）</t>
    <rPh sb="9" eb="11">
      <t>テンジョウ</t>
    </rPh>
    <phoneticPr fontId="3"/>
  </si>
  <si>
    <t>防雨入線カバ－</t>
    <rPh sb="0" eb="2">
      <t>ボウウ</t>
    </rPh>
    <rPh sb="2" eb="4">
      <t>ニュウセン</t>
    </rPh>
    <phoneticPr fontId="3"/>
  </si>
  <si>
    <t>UHFアンテナ（ﾏｽﾄ･ﾍﾟ-ｽ共）</t>
    <rPh sb="16" eb="17">
      <t>トモ</t>
    </rPh>
    <phoneticPr fontId="3"/>
  </si>
  <si>
    <t>U206CST+SB213SN</t>
    <phoneticPr fontId="3"/>
  </si>
  <si>
    <t>+M182Z32　同等品</t>
    <rPh sb="9" eb="12">
      <t>ドウトウヒン</t>
    </rPh>
    <phoneticPr fontId="3"/>
  </si>
  <si>
    <t>UHFブ－スタ－</t>
    <phoneticPr fontId="3"/>
  </si>
  <si>
    <t>FUA38S　同等品</t>
    <rPh sb="7" eb="10">
      <t>ドウトウヒン</t>
    </rPh>
    <phoneticPr fontId="3"/>
  </si>
  <si>
    <t>2分配器</t>
    <rPh sb="1" eb="4">
      <t>ブンパイキ</t>
    </rPh>
    <phoneticPr fontId="3"/>
  </si>
  <si>
    <t>2SPFW</t>
    <phoneticPr fontId="3"/>
  </si>
  <si>
    <t>6分配器</t>
    <rPh sb="1" eb="4">
      <t>ブンパイキ</t>
    </rPh>
    <phoneticPr fontId="3"/>
  </si>
  <si>
    <t>6SPFW</t>
    <phoneticPr fontId="3"/>
  </si>
  <si>
    <t>直列ユニット</t>
    <rPh sb="0" eb="2">
      <t>チョクレツ</t>
    </rPh>
    <phoneticPr fontId="3"/>
  </si>
  <si>
    <t>DWMT-B　同等品</t>
    <rPh sb="7" eb="10">
      <t>ドウトウヒン</t>
    </rPh>
    <phoneticPr fontId="3"/>
  </si>
  <si>
    <t>インタ－ホン設備工事</t>
    <rPh sb="6" eb="8">
      <t>セツビ</t>
    </rPh>
    <rPh sb="8" eb="10">
      <t>コウジ</t>
    </rPh>
    <phoneticPr fontId="3"/>
  </si>
  <si>
    <t>AE　0.9㎜-2C</t>
    <phoneticPr fontId="3"/>
  </si>
  <si>
    <t>インタ－ホン　親・子器ｾｯﾄ</t>
    <rPh sb="7" eb="8">
      <t>オヤ</t>
    </rPh>
    <rPh sb="9" eb="10">
      <t>コ</t>
    </rPh>
    <rPh sb="10" eb="11">
      <t>キ</t>
    </rPh>
    <phoneticPr fontId="3"/>
  </si>
  <si>
    <t>JS-12E　同等品</t>
    <rPh sb="7" eb="10">
      <t>ドウトウヒン</t>
    </rPh>
    <phoneticPr fontId="3"/>
  </si>
  <si>
    <t>住宅用火災警報設備こうじ</t>
    <rPh sb="0" eb="3">
      <t>ジュウタクヨウ</t>
    </rPh>
    <rPh sb="3" eb="5">
      <t>カサイ</t>
    </rPh>
    <rPh sb="5" eb="7">
      <t>ケイホウ</t>
    </rPh>
    <rPh sb="7" eb="9">
      <t>セツビ</t>
    </rPh>
    <phoneticPr fontId="3"/>
  </si>
  <si>
    <t>住宅用火災警報器　煙親機</t>
    <rPh sb="0" eb="3">
      <t>ジュウタクヨウ</t>
    </rPh>
    <rPh sb="3" eb="5">
      <t>カサイ</t>
    </rPh>
    <rPh sb="5" eb="8">
      <t>ケイホウキ</t>
    </rPh>
    <rPh sb="9" eb="10">
      <t>ケムリ</t>
    </rPh>
    <rPh sb="10" eb="11">
      <t>オヤ</t>
    </rPh>
    <rPh sb="11" eb="12">
      <t>キ</t>
    </rPh>
    <phoneticPr fontId="3"/>
  </si>
  <si>
    <t>SHK42712　同等品</t>
    <rPh sb="9" eb="12">
      <t>ドウトウヒン</t>
    </rPh>
    <phoneticPr fontId="3"/>
  </si>
  <si>
    <t>住宅用火災警報器　熱子器</t>
    <rPh sb="0" eb="2">
      <t>ジュウタク</t>
    </rPh>
    <rPh sb="2" eb="3">
      <t>ヨウ</t>
    </rPh>
    <rPh sb="3" eb="5">
      <t>カサイ</t>
    </rPh>
    <rPh sb="5" eb="8">
      <t>ケイホウキ</t>
    </rPh>
    <rPh sb="9" eb="10">
      <t>ネツ</t>
    </rPh>
    <rPh sb="10" eb="11">
      <t>コ</t>
    </rPh>
    <rPh sb="11" eb="12">
      <t>キ</t>
    </rPh>
    <phoneticPr fontId="3"/>
  </si>
  <si>
    <t>ｓｈｋ42128　同等品</t>
    <rPh sb="9" eb="12">
      <t>ドウトウヒン</t>
    </rPh>
    <phoneticPr fontId="3"/>
  </si>
  <si>
    <t>　1216型(標準仕様）　換気扇なし</t>
    <rPh sb="5" eb="6">
      <t>カタ</t>
    </rPh>
    <rPh sb="7" eb="9">
      <t>ヒョウジュン</t>
    </rPh>
    <rPh sb="9" eb="11">
      <t>シヨウ</t>
    </rPh>
    <rPh sb="13" eb="16">
      <t>カンキセン</t>
    </rPh>
    <phoneticPr fontId="3"/>
  </si>
  <si>
    <t>開口補強本工事</t>
    <rPh sb="0" eb="2">
      <t>カイコウ</t>
    </rPh>
    <rPh sb="2" eb="4">
      <t>ホキョウ</t>
    </rPh>
    <rPh sb="4" eb="7">
      <t>ホンコウジ</t>
    </rPh>
    <phoneticPr fontId="3"/>
  </si>
  <si>
    <t>塩ビ製インパ－ト桝　</t>
    <rPh sb="0" eb="1">
      <t>エン</t>
    </rPh>
    <rPh sb="2" eb="3">
      <t>セイ</t>
    </rPh>
    <rPh sb="8" eb="9">
      <t>マス</t>
    </rPh>
    <phoneticPr fontId="3"/>
  </si>
  <si>
    <t>ＶＣ　65A</t>
    <phoneticPr fontId="3"/>
  </si>
  <si>
    <t>　　　　～-800</t>
    <phoneticPr fontId="3"/>
  </si>
  <si>
    <t>B</t>
    <phoneticPr fontId="3"/>
  </si>
  <si>
    <t>空調機器設備工事</t>
    <rPh sb="0" eb="8">
      <t>クウチョウキキセツビコウジ</t>
    </rPh>
    <phoneticPr fontId="3"/>
  </si>
  <si>
    <t>C</t>
    <phoneticPr fontId="3"/>
  </si>
  <si>
    <t>洗面化粧台（設置工事共）</t>
    <rPh sb="0" eb="2">
      <t>センメン</t>
    </rPh>
    <rPh sb="2" eb="4">
      <t>ケショウ</t>
    </rPh>
    <rPh sb="4" eb="5">
      <t>ダイ</t>
    </rPh>
    <rPh sb="6" eb="8">
      <t>セッチ</t>
    </rPh>
    <rPh sb="8" eb="10">
      <t>コウジ</t>
    </rPh>
    <rPh sb="10" eb="11">
      <t>トモ</t>
    </rPh>
    <phoneticPr fontId="3"/>
  </si>
  <si>
    <t>ﾕﾆｯﾄﾊﾞｽ　ライトプラン　（設置工事共）</t>
    <rPh sb="16" eb="18">
      <t>セッチ</t>
    </rPh>
    <rPh sb="18" eb="21">
      <t>コウジトモ</t>
    </rPh>
    <phoneticPr fontId="3"/>
  </si>
  <si>
    <t>一般　PP　10A（22）</t>
    <rPh sb="0" eb="2">
      <t>イッパン</t>
    </rPh>
    <phoneticPr fontId="3"/>
  </si>
  <si>
    <t>一般　PP　20A(36)</t>
    <rPh sb="0" eb="2">
      <t>イッパン</t>
    </rPh>
    <phoneticPr fontId="3"/>
  </si>
  <si>
    <t>戸</t>
    <rPh sb="0" eb="1">
      <t>ト</t>
    </rPh>
    <phoneticPr fontId="3"/>
  </si>
  <si>
    <t>　(保温5ミリ）（30）</t>
    <rPh sb="2" eb="4">
      <t>ホオン</t>
    </rPh>
    <phoneticPr fontId="3"/>
  </si>
  <si>
    <t>　(保温5ミリ）（36)</t>
    <rPh sb="2" eb="4">
      <t>ホオン</t>
    </rPh>
    <phoneticPr fontId="3"/>
  </si>
  <si>
    <t>125A－200φ(90L）</t>
    <phoneticPr fontId="3"/>
  </si>
  <si>
    <t>125A－200φ(90Y）</t>
    <phoneticPr fontId="3"/>
  </si>
  <si>
    <t>　PE　25A</t>
    <phoneticPr fontId="3"/>
  </si>
  <si>
    <t>　PE　50A</t>
    <phoneticPr fontId="3"/>
  </si>
  <si>
    <t>ポリエチレン管継手</t>
    <rPh sb="6" eb="7">
      <t>カン</t>
    </rPh>
    <rPh sb="7" eb="8">
      <t>ツ</t>
    </rPh>
    <rPh sb="8" eb="9">
      <t>テ</t>
    </rPh>
    <phoneticPr fontId="3"/>
  </si>
  <si>
    <t>伸縮継手</t>
    <rPh sb="0" eb="2">
      <t>シンシュク</t>
    </rPh>
    <rPh sb="2" eb="3">
      <t>ツ</t>
    </rPh>
    <rPh sb="3" eb="4">
      <t>テ</t>
    </rPh>
    <phoneticPr fontId="3"/>
  </si>
  <si>
    <t>25A</t>
    <phoneticPr fontId="3"/>
  </si>
  <si>
    <t>防水下地程度</t>
    <rPh sb="0" eb="2">
      <t>ボウスイ</t>
    </rPh>
    <rPh sb="2" eb="4">
      <t>シタジ</t>
    </rPh>
    <rPh sb="4" eb="6">
      <t>テイド</t>
    </rPh>
    <phoneticPr fontId="3"/>
  </si>
  <si>
    <t>白アリ協会</t>
    <rPh sb="0" eb="1">
      <t>シロ</t>
    </rPh>
    <rPh sb="3" eb="5">
      <t>キョウカイ</t>
    </rPh>
    <phoneticPr fontId="3"/>
  </si>
  <si>
    <t>認定防腐防蟻財使用</t>
    <rPh sb="0" eb="2">
      <t>ニンテイ</t>
    </rPh>
    <rPh sb="2" eb="4">
      <t>ボウフ</t>
    </rPh>
    <rPh sb="4" eb="6">
      <t>ボウギ</t>
    </rPh>
    <rPh sb="6" eb="7">
      <t>ザイ</t>
    </rPh>
    <rPh sb="7" eb="9">
      <t>シヨウ</t>
    </rPh>
    <phoneticPr fontId="3"/>
  </si>
  <si>
    <t>防腐防蟻措置</t>
    <rPh sb="0" eb="2">
      <t>ボウフ</t>
    </rPh>
    <rPh sb="2" eb="4">
      <t>ボウギ</t>
    </rPh>
    <rPh sb="4" eb="6">
      <t>ソチ</t>
    </rPh>
    <phoneticPr fontId="3"/>
  </si>
  <si>
    <t>㎡</t>
    <phoneticPr fontId="3"/>
  </si>
  <si>
    <t>建築外構工事範囲内</t>
    <rPh sb="0" eb="2">
      <t>ケンチク</t>
    </rPh>
    <rPh sb="2" eb="4">
      <t>ガイコウ</t>
    </rPh>
    <rPh sb="4" eb="6">
      <t>コウジ</t>
    </rPh>
    <rPh sb="6" eb="9">
      <t>ハンイナイ</t>
    </rPh>
    <phoneticPr fontId="3"/>
  </si>
  <si>
    <t>地業工事</t>
    <rPh sb="0" eb="2">
      <t>チギョウ</t>
    </rPh>
    <rPh sb="2" eb="4">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</si>
</sst>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76" formatCode="#,##0.0_);[Red]\(#,##0.0\)"/>
    <numFmt numFmtId="177" formatCode="#,##0_ ;[Red]\-#,##0\ "/>
    <numFmt numFmtId="178" formatCode="#,##0_ "/>
    <numFmt numFmtId="179" formatCode="0.0_);[Red]\(0.0\)"/>
    <numFmt numFmtId="180" formatCode="0.00_);[Red]\(0.00\)"/>
    <numFmt numFmtId="181" formatCode="#,##0.00;&quot;▲&quot;#,##0.00"/>
    <numFmt numFmtId="182" formatCode="#,##0.00000;&quot;▲&quot;#,##0.00000"/>
    <numFmt numFmtId="183" formatCode="#,##0;&quot;▲&quot;#,##0"/>
    <numFmt numFmtId="184" formatCode="0.00&quot;%&quot;"/>
    <numFmt numFmtId="185" formatCode="&quot;上限：&quot;0.00&quot;%&quot;"/>
    <numFmt numFmtId="186" formatCode="0_);[Red]\(0\)"/>
    <numFmt numFmtId="187" formatCode="&quot;下限：&quot;0.00&quot;%&quot;"/>
    <numFmt numFmtId="188" formatCode="#,##0_);[Red]\(#,##0\)"/>
    <numFmt numFmtId="189" formatCode="#,##0.0;[Red]\-#,##0.0"/>
    <numFmt numFmtId="190" formatCode="0.0"/>
    <numFmt numFmtId="191" formatCode="0.00000_);[Red]\(0.00000\)"/>
  </numFmts>
  <fonts count="43">
    <font>
      <sz val="11"/>
      <color theme="1"/>
      <name val="ＭＳ Ｐゴシック"/>
      <family val="2"/>
      <charset val="128"/>
      <scheme val="minor"/>
    </font>
    <font>
      <sz val="11"/>
      <color theme="1"/>
      <name val="ＭＳ Ｐゴシック"/>
      <family val="2"/>
      <charset val="128"/>
      <scheme val="minor"/>
    </font>
    <font>
      <b/>
      <sz val="12"/>
      <name val="ＭＳ 明朝"/>
      <family val="1"/>
      <charset val="128"/>
    </font>
    <font>
      <sz val="6"/>
      <name val="ＭＳ Ｐゴシック"/>
      <family val="2"/>
      <charset val="128"/>
      <scheme val="minor"/>
    </font>
    <font>
      <sz val="6"/>
      <name val="ＭＳ Ｐゴシック"/>
      <family val="3"/>
      <charset val="128"/>
    </font>
    <font>
      <sz val="11"/>
      <name val="ＭＳ Ｐゴシック"/>
      <family val="3"/>
      <charset val="128"/>
    </font>
    <font>
      <b/>
      <sz val="10"/>
      <name val="ＭＳ 明朝"/>
      <family val="1"/>
      <charset val="128"/>
    </font>
    <font>
      <sz val="12"/>
      <name val="ＭＳ 明朝"/>
      <family val="1"/>
      <charset val="128"/>
    </font>
    <font>
      <sz val="10"/>
      <name val="ＭＳ 明朝"/>
      <family val="1"/>
      <charset val="128"/>
    </font>
    <font>
      <sz val="10"/>
      <name val="ＭＳ Ｐ明朝"/>
      <family val="1"/>
      <charset val="128"/>
    </font>
    <font>
      <sz val="12"/>
      <name val="ＭＳ Ｐ明朝"/>
      <family val="1"/>
      <charset val="128"/>
    </font>
    <font>
      <sz val="12"/>
      <color indexed="8"/>
      <name val="ＭＳ 明朝"/>
      <family val="1"/>
      <charset val="128"/>
    </font>
    <font>
      <sz val="12"/>
      <color indexed="8"/>
      <name val="ＭＳ Ｐ明朝"/>
      <family val="1"/>
      <charset val="128"/>
    </font>
    <font>
      <sz val="14"/>
      <name val="ＭＳ Ｐ明朝"/>
      <family val="1"/>
      <charset val="128"/>
    </font>
    <font>
      <sz val="12"/>
      <color indexed="10"/>
      <name val="ＭＳ Ｐ明朝"/>
      <family val="1"/>
      <charset val="128"/>
    </font>
    <font>
      <sz val="12"/>
      <color indexed="12"/>
      <name val="ＭＳ 明朝"/>
      <family val="1"/>
      <charset val="128"/>
    </font>
    <font>
      <sz val="12"/>
      <name val="ＭＳ Ｐゴシック"/>
      <family val="3"/>
      <charset val="128"/>
    </font>
    <font>
      <sz val="12"/>
      <color indexed="10"/>
      <name val="ＭＳ 明朝"/>
      <family val="1"/>
      <charset val="128"/>
    </font>
    <font>
      <sz val="9"/>
      <name val="ＭＳ 明朝"/>
      <family val="1"/>
      <charset val="128"/>
    </font>
    <font>
      <sz val="8"/>
      <name val="ＭＳ 明朝"/>
      <family val="1"/>
      <charset val="128"/>
    </font>
    <font>
      <sz val="6"/>
      <name val="ＭＳ 明朝"/>
      <family val="1"/>
      <charset val="128"/>
    </font>
    <font>
      <sz val="8"/>
      <color rgb="FFFF0000"/>
      <name val="ＭＳ 明朝"/>
      <family val="1"/>
      <charset val="128"/>
    </font>
    <font>
      <sz val="8"/>
      <name val="ＭＳ Ｐゴシック"/>
      <family val="3"/>
      <charset val="128"/>
    </font>
    <font>
      <sz val="8"/>
      <name val="ＭＳ Ｐ明朝"/>
      <family val="1"/>
      <charset val="128"/>
    </font>
    <font>
      <b/>
      <sz val="9"/>
      <color indexed="81"/>
      <name val="MS P ゴシック"/>
      <family val="3"/>
      <charset val="128"/>
    </font>
    <font>
      <sz val="9"/>
      <color indexed="81"/>
      <name val="MS P ゴシック"/>
      <family val="3"/>
      <charset val="128"/>
    </font>
    <font>
      <sz val="10"/>
      <color theme="1"/>
      <name val="ＭＳ Ｐゴシック"/>
      <family val="3"/>
      <charset val="128"/>
      <scheme val="minor"/>
    </font>
    <font>
      <sz val="10"/>
      <color theme="1"/>
      <name val="ＭＳ Ｐゴシック"/>
      <family val="2"/>
      <charset val="128"/>
      <scheme val="minor"/>
    </font>
    <font>
      <vertAlign val="superscript"/>
      <sz val="12"/>
      <name val="ＭＳ Ｐ明朝"/>
      <family val="1"/>
      <charset val="128"/>
    </font>
    <font>
      <sz val="10"/>
      <name val="ＭＳ Ｐゴシック"/>
      <family val="3"/>
      <charset val="128"/>
    </font>
    <font>
      <sz val="11"/>
      <name val="ＭＳ Ｐ明朝"/>
      <family val="1"/>
      <charset val="128"/>
    </font>
    <font>
      <sz val="9"/>
      <name val="ＭＳ Ｐ明朝"/>
      <family val="1"/>
      <charset val="128"/>
    </font>
    <font>
      <sz val="11"/>
      <color indexed="8"/>
      <name val="ＭＳ Ｐ明朝"/>
      <family val="1"/>
      <charset val="128"/>
    </font>
    <font>
      <sz val="11"/>
      <name val="ＭＳ 明朝"/>
      <family val="1"/>
      <charset val="128"/>
    </font>
    <font>
      <sz val="14"/>
      <color indexed="8"/>
      <name val="ＭＳ 明朝"/>
      <family val="1"/>
      <charset val="128"/>
    </font>
    <font>
      <sz val="16"/>
      <color indexed="8"/>
      <name val="ＭＳ 明朝"/>
      <family val="1"/>
      <charset val="128"/>
    </font>
    <font>
      <sz val="16"/>
      <name val="ＭＳ Ｐ明朝"/>
      <family val="1"/>
      <charset val="128"/>
    </font>
    <font>
      <sz val="11"/>
      <name val="ＭＳ Ｐゴシック"/>
      <family val="2"/>
      <charset val="128"/>
      <scheme val="minor"/>
    </font>
    <font>
      <sz val="12"/>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12"/>
      <color rgb="FFFF0000"/>
      <name val="ＭＳ Ｐ明朝"/>
      <family val="1"/>
      <charset val="128"/>
    </font>
  </fonts>
  <fills count="3">
    <fill>
      <patternFill patternType="none"/>
    </fill>
    <fill>
      <patternFill patternType="gray125"/>
    </fill>
    <fill>
      <patternFill patternType="solid">
        <fgColor indexed="9"/>
        <bgColor indexed="64"/>
      </patternFill>
    </fill>
  </fills>
  <borders count="71">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diagonal/>
    </border>
    <border>
      <left/>
      <right style="thin">
        <color indexed="64"/>
      </right>
      <top/>
      <bottom/>
      <diagonal/>
    </border>
    <border>
      <left style="thin">
        <color indexed="64"/>
      </left>
      <right style="hair">
        <color indexed="64"/>
      </right>
      <top/>
      <bottom/>
      <diagonal/>
    </border>
    <border>
      <left/>
      <right style="hair">
        <color indexed="64"/>
      </right>
      <top style="hair">
        <color indexed="64"/>
      </top>
      <bottom/>
      <diagonal/>
    </border>
    <border>
      <left style="hair">
        <color indexed="64"/>
      </left>
      <right style="medium">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diagonal/>
    </border>
    <border>
      <left/>
      <right style="hair">
        <color indexed="64"/>
      </right>
      <top/>
      <bottom/>
      <diagonal/>
    </border>
    <border>
      <left/>
      <right style="thin">
        <color indexed="64"/>
      </right>
      <top style="hair">
        <color indexed="64"/>
      </top>
      <bottom/>
      <diagonal/>
    </border>
    <border>
      <left style="hair">
        <color indexed="64"/>
      </left>
      <right style="medium">
        <color indexed="64"/>
      </right>
      <top/>
      <bottom style="medium">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top/>
      <bottom/>
      <diagonal/>
    </border>
    <border>
      <left style="medium">
        <color indexed="64"/>
      </left>
      <right style="hair">
        <color indexed="64"/>
      </right>
      <top style="double">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top style="hair">
        <color indexed="64"/>
      </top>
      <bottom/>
      <diagonal/>
    </border>
    <border>
      <left style="hair">
        <color indexed="64"/>
      </left>
      <right style="thin">
        <color indexed="64"/>
      </right>
      <top/>
      <bottom style="hair">
        <color indexed="64"/>
      </bottom>
      <diagonal/>
    </border>
    <border>
      <left/>
      <right style="hair">
        <color auto="1"/>
      </right>
      <top style="hair">
        <color auto="1"/>
      </top>
      <bottom style="hair">
        <color auto="1"/>
      </bottom>
      <diagonal/>
    </border>
    <border>
      <left/>
      <right/>
      <top style="hair">
        <color indexed="64"/>
      </top>
      <bottom style="hair">
        <color indexed="64"/>
      </bottom>
      <diagonal/>
    </border>
    <border>
      <left style="hair">
        <color auto="1"/>
      </left>
      <right/>
      <top style="hair">
        <color auto="1"/>
      </top>
      <bottom style="hair">
        <color auto="1"/>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38" fontId="5" fillId="0" borderId="0" applyFont="0" applyFill="0" applyBorder="0" applyAlignment="0" applyProtection="0"/>
    <xf numFmtId="0" fontId="18" fillId="0" borderId="0">
      <alignment vertical="center"/>
    </xf>
  </cellStyleXfs>
  <cellXfs count="402">
    <xf numFmtId="0" fontId="0" fillId="0" borderId="0" xfId="0">
      <alignment vertical="center"/>
    </xf>
    <xf numFmtId="0" fontId="2" fillId="2" borderId="1"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176" fontId="2" fillId="2" borderId="2" xfId="0" applyNumberFormat="1"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38" fontId="2" fillId="2" borderId="2" xfId="1" applyFont="1" applyFill="1" applyBorder="1" applyAlignment="1" applyProtection="1">
      <alignment horizontal="center" vertical="center" shrinkToFit="1"/>
      <protection locked="0"/>
    </xf>
    <xf numFmtId="177" fontId="2" fillId="2" borderId="2" xfId="1" applyNumberFormat="1" applyFont="1" applyFill="1" applyBorder="1" applyAlignment="1" applyProtection="1">
      <alignment horizontal="center" vertical="center" shrinkToFit="1"/>
      <protection locked="0"/>
    </xf>
    <xf numFmtId="38" fontId="6" fillId="2" borderId="4" xfId="0" applyNumberFormat="1" applyFont="1" applyFill="1" applyBorder="1" applyAlignment="1" applyProtection="1">
      <alignment horizontal="center" vertical="center" shrinkToFit="1"/>
      <protection locked="0"/>
    </xf>
    <xf numFmtId="38" fontId="6" fillId="2" borderId="5" xfId="1" applyFont="1" applyFill="1" applyBorder="1" applyAlignment="1" applyProtection="1">
      <alignment horizontal="center" vertical="center" shrinkToFit="1"/>
      <protection locked="0"/>
    </xf>
    <xf numFmtId="38" fontId="2" fillId="2" borderId="6" xfId="1" applyFont="1" applyFill="1" applyBorder="1" applyAlignment="1" applyProtection="1">
      <alignment horizontal="center" vertical="center" shrinkToFit="1"/>
      <protection locked="0"/>
    </xf>
    <xf numFmtId="0" fontId="2" fillId="2" borderId="6" xfId="1" applyNumberFormat="1" applyFont="1" applyFill="1" applyBorder="1" applyAlignment="1" applyProtection="1">
      <alignment horizontal="center" vertical="center" shrinkToFit="1"/>
      <protection locked="0"/>
    </xf>
    <xf numFmtId="38" fontId="2" fillId="2" borderId="5" xfId="1" applyFont="1" applyFill="1" applyBorder="1" applyAlignment="1" applyProtection="1">
      <alignment horizontal="center" vertical="center" shrinkToFit="1"/>
      <protection locked="0"/>
    </xf>
    <xf numFmtId="38" fontId="2" fillId="2" borderId="3" xfId="1" applyFont="1" applyFill="1" applyBorder="1" applyAlignment="1" applyProtection="1">
      <alignment horizontal="center" vertical="center" shrinkToFit="1"/>
      <protection locked="0"/>
    </xf>
    <xf numFmtId="0" fontId="7" fillId="2" borderId="10" xfId="0" applyFont="1" applyFill="1" applyBorder="1" applyAlignment="1">
      <alignment horizontal="center" shrinkToFit="1"/>
    </xf>
    <xf numFmtId="0" fontId="10" fillId="2" borderId="13" xfId="0" applyFont="1" applyFill="1" applyBorder="1" applyAlignment="1">
      <alignment shrinkToFit="1"/>
    </xf>
    <xf numFmtId="0" fontId="11" fillId="2" borderId="10" xfId="0" applyFont="1" applyFill="1" applyBorder="1" applyAlignment="1">
      <alignment horizontal="center" shrinkToFit="1"/>
    </xf>
    <xf numFmtId="0" fontId="10" fillId="2" borderId="8" xfId="0" applyFont="1" applyFill="1" applyBorder="1" applyAlignment="1">
      <alignment shrinkToFit="1"/>
    </xf>
    <xf numFmtId="0" fontId="7" fillId="2" borderId="7" xfId="0" applyFont="1" applyFill="1" applyBorder="1" applyAlignment="1">
      <alignment horizontal="center" shrinkToFit="1"/>
    </xf>
    <xf numFmtId="0" fontId="7" fillId="2" borderId="21" xfId="0" applyFont="1" applyFill="1" applyBorder="1" applyAlignment="1">
      <alignment horizontal="center" shrinkToFit="1"/>
    </xf>
    <xf numFmtId="0" fontId="13" fillId="2" borderId="8" xfId="0" applyFont="1" applyFill="1" applyBorder="1" applyAlignment="1">
      <alignment horizontal="left" vertical="center" wrapText="1" shrinkToFit="1"/>
    </xf>
    <xf numFmtId="0" fontId="7" fillId="2" borderId="8" xfId="0" applyFont="1" applyFill="1" applyBorder="1" applyAlignment="1">
      <alignment shrinkToFit="1"/>
    </xf>
    <xf numFmtId="0" fontId="7" fillId="2" borderId="8" xfId="0" applyFont="1" applyFill="1" applyBorder="1" applyAlignment="1">
      <alignment horizontal="center" shrinkToFit="1"/>
    </xf>
    <xf numFmtId="0" fontId="7" fillId="2" borderId="27" xfId="0" applyFont="1" applyFill="1" applyBorder="1" applyAlignment="1">
      <alignment shrinkToFit="1"/>
    </xf>
    <xf numFmtId="38" fontId="9" fillId="2" borderId="8" xfId="2" applyFont="1" applyFill="1" applyBorder="1" applyAlignment="1">
      <alignment shrinkToFit="1"/>
    </xf>
    <xf numFmtId="177" fontId="7" fillId="2" borderId="8" xfId="2" applyNumberFormat="1" applyFont="1" applyFill="1" applyBorder="1" applyAlignment="1">
      <alignment horizontal="right" shrinkToFit="1"/>
    </xf>
    <xf numFmtId="0" fontId="7" fillId="2" borderId="27" xfId="0" applyFont="1" applyFill="1" applyBorder="1" applyAlignment="1">
      <alignment horizontal="center" shrinkToFit="1"/>
    </xf>
    <xf numFmtId="38" fontId="7" fillId="2" borderId="28" xfId="0" applyNumberFormat="1" applyFont="1" applyFill="1" applyBorder="1" applyAlignment="1">
      <alignment shrinkToFit="1"/>
    </xf>
    <xf numFmtId="0" fontId="8" fillId="2" borderId="28" xfId="0" applyFont="1" applyFill="1" applyBorder="1" applyAlignment="1">
      <alignment horizontal="center" shrinkToFit="1"/>
    </xf>
    <xf numFmtId="38" fontId="7" fillId="2" borderId="0" xfId="2" applyFont="1" applyFill="1" applyBorder="1" applyAlignment="1" applyProtection="1">
      <alignment shrinkToFit="1"/>
      <protection locked="0"/>
    </xf>
    <xf numFmtId="0" fontId="7" fillId="2" borderId="20" xfId="2" applyNumberFormat="1" applyFont="1" applyFill="1" applyBorder="1" applyAlignment="1" applyProtection="1">
      <alignment shrinkToFit="1"/>
      <protection locked="0"/>
    </xf>
    <xf numFmtId="38" fontId="7" fillId="2" borderId="29" xfId="2" applyFont="1" applyFill="1" applyBorder="1" applyAlignment="1" applyProtection="1">
      <alignment shrinkToFit="1"/>
      <protection locked="0"/>
    </xf>
    <xf numFmtId="38" fontId="8" fillId="2" borderId="30" xfId="2" applyFont="1" applyFill="1" applyBorder="1" applyAlignment="1">
      <alignment shrinkToFit="1"/>
    </xf>
    <xf numFmtId="38" fontId="7" fillId="2" borderId="18" xfId="2" applyFont="1" applyFill="1" applyBorder="1" applyAlignment="1" applyProtection="1">
      <alignment shrinkToFit="1"/>
      <protection locked="0"/>
    </xf>
    <xf numFmtId="49" fontId="10" fillId="2" borderId="13" xfId="0" applyNumberFormat="1" applyFont="1" applyFill="1" applyBorder="1" applyAlignment="1"/>
    <xf numFmtId="0" fontId="7" fillId="2" borderId="13" xfId="0" applyFont="1" applyFill="1" applyBorder="1" applyAlignment="1">
      <alignment shrinkToFit="1"/>
    </xf>
    <xf numFmtId="0" fontId="7" fillId="2" borderId="13" xfId="2" applyNumberFormat="1" applyFont="1" applyFill="1" applyBorder="1" applyAlignment="1" applyProtection="1">
      <alignment shrinkToFit="1"/>
      <protection locked="0"/>
    </xf>
    <xf numFmtId="0" fontId="7" fillId="2" borderId="13" xfId="0" applyFont="1" applyFill="1" applyBorder="1" applyAlignment="1">
      <alignment horizontal="center" shrinkToFit="1"/>
    </xf>
    <xf numFmtId="38" fontId="7" fillId="2" borderId="31" xfId="2" applyFont="1" applyFill="1" applyBorder="1" applyAlignment="1" applyProtection="1">
      <alignment shrinkToFit="1"/>
      <protection locked="0"/>
    </xf>
    <xf numFmtId="178" fontId="8" fillId="2" borderId="13" xfId="2" applyNumberFormat="1" applyFont="1" applyFill="1" applyBorder="1" applyAlignment="1">
      <alignment horizontal="right" shrinkToFit="1"/>
    </xf>
    <xf numFmtId="177" fontId="7" fillId="2" borderId="13" xfId="2" applyNumberFormat="1" applyFont="1" applyFill="1" applyBorder="1" applyAlignment="1">
      <alignment horizontal="right" shrinkToFit="1"/>
    </xf>
    <xf numFmtId="38" fontId="7" fillId="2" borderId="31" xfId="2" applyFont="1" applyFill="1" applyBorder="1" applyAlignment="1" applyProtection="1">
      <alignment horizontal="center" shrinkToFit="1"/>
      <protection locked="0"/>
    </xf>
    <xf numFmtId="38" fontId="7" fillId="2" borderId="32" xfId="0" applyNumberFormat="1" applyFont="1" applyFill="1" applyBorder="1" applyAlignment="1">
      <alignment shrinkToFit="1"/>
    </xf>
    <xf numFmtId="0" fontId="8" fillId="2" borderId="32" xfId="0" applyFont="1" applyFill="1" applyBorder="1" applyAlignment="1">
      <alignment horizontal="center" shrinkToFit="1"/>
    </xf>
    <xf numFmtId="38" fontId="7" fillId="2" borderId="33" xfId="2" applyFont="1" applyFill="1" applyBorder="1" applyAlignment="1" applyProtection="1">
      <alignment shrinkToFit="1"/>
      <protection locked="0"/>
    </xf>
    <xf numFmtId="0" fontId="7" fillId="2" borderId="15" xfId="2" applyNumberFormat="1" applyFont="1" applyFill="1" applyBorder="1" applyAlignment="1" applyProtection="1">
      <alignment shrinkToFit="1"/>
      <protection locked="0"/>
    </xf>
    <xf numFmtId="40" fontId="7" fillId="2" borderId="34" xfId="2" applyNumberFormat="1" applyFont="1" applyFill="1" applyBorder="1" applyAlignment="1" applyProtection="1">
      <alignment shrinkToFit="1"/>
      <protection locked="0"/>
    </xf>
    <xf numFmtId="38" fontId="8" fillId="2" borderId="12" xfId="2" applyFont="1" applyFill="1" applyBorder="1" applyAlignment="1">
      <alignment shrinkToFit="1"/>
    </xf>
    <xf numFmtId="49" fontId="10" fillId="0" borderId="8" xfId="0" applyNumberFormat="1" applyFont="1" applyBorder="1" applyAlignment="1">
      <alignment shrinkToFit="1"/>
    </xf>
    <xf numFmtId="49" fontId="10" fillId="2" borderId="8" xfId="0" applyNumberFormat="1" applyFont="1" applyFill="1" applyBorder="1" applyAlignment="1">
      <alignment shrinkToFit="1"/>
    </xf>
    <xf numFmtId="179" fontId="14" fillId="0" borderId="8" xfId="0" applyNumberFormat="1" applyFont="1" applyBorder="1" applyAlignment="1"/>
    <xf numFmtId="49" fontId="10" fillId="0" borderId="8" xfId="0" applyNumberFormat="1" applyFont="1" applyBorder="1" applyAlignment="1">
      <alignment horizontal="center"/>
    </xf>
    <xf numFmtId="38" fontId="10" fillId="2" borderId="8" xfId="2" applyFont="1" applyFill="1" applyBorder="1" applyAlignment="1">
      <alignment shrinkToFit="1"/>
    </xf>
    <xf numFmtId="38" fontId="7" fillId="2" borderId="8" xfId="2" applyFont="1" applyFill="1" applyBorder="1" applyAlignment="1">
      <alignment shrinkToFit="1"/>
    </xf>
    <xf numFmtId="38" fontId="10" fillId="2" borderId="28" xfId="2" applyFont="1" applyFill="1" applyBorder="1" applyAlignment="1">
      <alignment shrinkToFit="1"/>
    </xf>
    <xf numFmtId="38" fontId="7" fillId="2" borderId="28" xfId="2" applyFont="1" applyFill="1" applyBorder="1" applyAlignment="1" applyProtection="1">
      <alignment horizontal="center" shrinkToFit="1"/>
      <protection locked="0"/>
    </xf>
    <xf numFmtId="38" fontId="8" fillId="2" borderId="35" xfId="2" applyFont="1" applyFill="1" applyBorder="1" applyAlignment="1" applyProtection="1">
      <alignment shrinkToFit="1"/>
      <protection locked="0"/>
    </xf>
    <xf numFmtId="0" fontId="7" fillId="2" borderId="17" xfId="2" applyNumberFormat="1" applyFont="1" applyFill="1" applyBorder="1" applyAlignment="1" applyProtection="1">
      <alignment shrinkToFit="1"/>
      <protection locked="0"/>
    </xf>
    <xf numFmtId="38" fontId="7" fillId="2" borderId="36" xfId="2" applyFont="1" applyFill="1" applyBorder="1" applyAlignment="1" applyProtection="1">
      <alignment shrinkToFit="1"/>
      <protection locked="0"/>
    </xf>
    <xf numFmtId="38" fontId="7" fillId="2" borderId="37" xfId="2" applyFont="1" applyFill="1" applyBorder="1" applyAlignment="1" applyProtection="1">
      <alignment shrinkToFit="1"/>
      <protection locked="0"/>
    </xf>
    <xf numFmtId="0" fontId="12" fillId="2" borderId="13" xfId="0" applyFont="1" applyFill="1" applyBorder="1" applyAlignment="1" applyProtection="1">
      <alignment shrinkToFit="1"/>
      <protection locked="0"/>
    </xf>
    <xf numFmtId="49" fontId="10" fillId="2" borderId="13" xfId="0" applyNumberFormat="1" applyFont="1" applyFill="1" applyBorder="1" applyAlignment="1">
      <alignment shrinkToFit="1"/>
    </xf>
    <xf numFmtId="179" fontId="10" fillId="2" borderId="13" xfId="0" applyNumberFormat="1" applyFont="1" applyFill="1" applyBorder="1" applyAlignment="1"/>
    <xf numFmtId="49" fontId="10" fillId="2" borderId="13" xfId="0" applyNumberFormat="1" applyFont="1" applyFill="1" applyBorder="1" applyAlignment="1">
      <alignment horizontal="center"/>
    </xf>
    <xf numFmtId="0" fontId="7" fillId="2" borderId="31" xfId="0" applyFont="1" applyFill="1" applyBorder="1" applyAlignment="1">
      <alignment shrinkToFit="1"/>
    </xf>
    <xf numFmtId="178" fontId="7" fillId="2" borderId="13" xfId="2" applyNumberFormat="1" applyFont="1" applyFill="1" applyBorder="1" applyAlignment="1">
      <alignment horizontal="right" shrinkToFit="1"/>
    </xf>
    <xf numFmtId="38" fontId="7" fillId="2" borderId="13" xfId="2" applyFont="1" applyFill="1" applyBorder="1" applyAlignment="1">
      <alignment shrinkToFit="1"/>
    </xf>
    <xf numFmtId="0" fontId="7" fillId="2" borderId="31" xfId="0" applyFont="1" applyFill="1" applyBorder="1" applyAlignment="1">
      <alignment horizontal="center" shrinkToFit="1"/>
    </xf>
    <xf numFmtId="38" fontId="10" fillId="2" borderId="14" xfId="2" applyFont="1" applyFill="1" applyBorder="1" applyAlignment="1">
      <alignment shrinkToFit="1"/>
    </xf>
    <xf numFmtId="38" fontId="7" fillId="2" borderId="32" xfId="2" applyFont="1" applyFill="1" applyBorder="1" applyAlignment="1" applyProtection="1">
      <alignment horizontal="center" shrinkToFit="1"/>
      <protection locked="0"/>
    </xf>
    <xf numFmtId="38" fontId="9" fillId="2" borderId="33" xfId="2" applyFont="1" applyFill="1" applyBorder="1" applyAlignment="1">
      <alignment shrinkToFit="1"/>
    </xf>
    <xf numFmtId="38" fontId="7" fillId="2" borderId="34" xfId="2" applyFont="1" applyFill="1" applyBorder="1" applyAlignment="1" applyProtection="1">
      <alignment shrinkToFit="1"/>
      <protection locked="0"/>
    </xf>
    <xf numFmtId="0" fontId="15" fillId="2" borderId="7" xfId="0" applyFont="1" applyFill="1" applyBorder="1" applyAlignment="1">
      <alignment horizontal="center" shrinkToFit="1"/>
    </xf>
    <xf numFmtId="0" fontId="10" fillId="2" borderId="16" xfId="0" applyFont="1" applyFill="1" applyBorder="1" applyAlignment="1">
      <alignment vertical="center" wrapText="1" shrinkToFit="1"/>
    </xf>
    <xf numFmtId="179" fontId="10" fillId="2" borderId="8" xfId="0" applyNumberFormat="1" applyFont="1" applyFill="1" applyBorder="1" applyAlignment="1">
      <alignment shrinkToFit="1"/>
    </xf>
    <xf numFmtId="0" fontId="10" fillId="2" borderId="8" xfId="0" applyFont="1" applyFill="1" applyBorder="1" applyAlignment="1">
      <alignment horizontal="center" shrinkToFit="1"/>
    </xf>
    <xf numFmtId="38" fontId="15" fillId="2" borderId="37" xfId="2" applyFont="1" applyFill="1" applyBorder="1" applyAlignment="1" applyProtection="1">
      <alignment shrinkToFit="1"/>
      <protection locked="0"/>
    </xf>
    <xf numFmtId="178" fontId="7" fillId="2" borderId="8" xfId="2" applyNumberFormat="1" applyFont="1" applyFill="1" applyBorder="1" applyAlignment="1">
      <alignment horizontal="center" shrinkToFit="1"/>
    </xf>
    <xf numFmtId="177" fontId="7" fillId="2" borderId="8" xfId="2" applyNumberFormat="1" applyFont="1" applyFill="1" applyBorder="1" applyAlignment="1" applyProtection="1">
      <alignment shrinkToFit="1"/>
      <protection locked="0"/>
    </xf>
    <xf numFmtId="38" fontId="7" fillId="2" borderId="35" xfId="2" applyFont="1" applyFill="1" applyBorder="1" applyAlignment="1" applyProtection="1">
      <alignment shrinkToFit="1"/>
      <protection locked="0"/>
    </xf>
    <xf numFmtId="38" fontId="8" fillId="2" borderId="36" xfId="2" applyFont="1" applyFill="1" applyBorder="1" applyAlignment="1" applyProtection="1">
      <alignment shrinkToFit="1"/>
      <protection locked="0"/>
    </xf>
    <xf numFmtId="0" fontId="15" fillId="2" borderId="10" xfId="0" applyFont="1" applyFill="1" applyBorder="1" applyAlignment="1">
      <alignment horizontal="center" shrinkToFit="1"/>
    </xf>
    <xf numFmtId="0" fontId="16" fillId="0" borderId="13" xfId="0" applyFont="1" applyBorder="1" applyAlignment="1">
      <alignment vertical="center" wrapText="1" shrinkToFit="1"/>
    </xf>
    <xf numFmtId="180" fontId="10" fillId="0" borderId="13" xfId="0" applyNumberFormat="1" applyFont="1" applyBorder="1" applyAlignment="1"/>
    <xf numFmtId="49" fontId="10" fillId="0" borderId="13" xfId="0" applyNumberFormat="1" applyFont="1" applyBorder="1" applyAlignment="1">
      <alignment horizontal="center"/>
    </xf>
    <xf numFmtId="38" fontId="15" fillId="2" borderId="31" xfId="2" applyFont="1" applyFill="1" applyBorder="1" applyAlignment="1" applyProtection="1">
      <alignment shrinkToFit="1"/>
      <protection locked="0"/>
    </xf>
    <xf numFmtId="177" fontId="7" fillId="2" borderId="13" xfId="2" applyNumberFormat="1" applyFont="1" applyFill="1" applyBorder="1" applyAlignment="1" applyProtection="1">
      <alignment shrinkToFit="1"/>
      <protection locked="0"/>
    </xf>
    <xf numFmtId="40" fontId="9" fillId="2" borderId="15" xfId="2" applyNumberFormat="1" applyFont="1" applyFill="1" applyBorder="1" applyAlignment="1">
      <alignment shrinkToFit="1"/>
    </xf>
    <xf numFmtId="177" fontId="7" fillId="2" borderId="34" xfId="2" applyNumberFormat="1" applyFont="1" applyFill="1" applyBorder="1" applyAlignment="1" applyProtection="1">
      <alignment shrinkToFit="1"/>
      <protection locked="0"/>
    </xf>
    <xf numFmtId="180" fontId="10" fillId="2" borderId="8" xfId="0" applyNumberFormat="1" applyFont="1" applyFill="1" applyBorder="1" applyAlignment="1"/>
    <xf numFmtId="49" fontId="10" fillId="2" borderId="8" xfId="0" applyNumberFormat="1" applyFont="1" applyFill="1" applyBorder="1" applyAlignment="1">
      <alignment horizontal="center"/>
    </xf>
    <xf numFmtId="180" fontId="10" fillId="2" borderId="13" xfId="0" applyNumberFormat="1" applyFont="1" applyFill="1" applyBorder="1" applyAlignment="1"/>
    <xf numFmtId="179" fontId="10" fillId="2" borderId="8" xfId="0" applyNumberFormat="1" applyFont="1" applyFill="1" applyBorder="1" applyAlignment="1"/>
    <xf numFmtId="38" fontId="8" fillId="2" borderId="38" xfId="2" applyFont="1" applyFill="1" applyBorder="1" applyAlignment="1" applyProtection="1">
      <alignment shrinkToFit="1"/>
      <protection locked="0"/>
    </xf>
    <xf numFmtId="177" fontId="8" fillId="2" borderId="34" xfId="2" applyNumberFormat="1" applyFont="1" applyFill="1" applyBorder="1" applyAlignment="1">
      <alignment shrinkToFit="1"/>
    </xf>
    <xf numFmtId="38" fontId="7" fillId="2" borderId="27" xfId="2" applyFont="1" applyFill="1" applyBorder="1" applyAlignment="1" applyProtection="1">
      <alignment shrinkToFit="1"/>
      <protection locked="0"/>
    </xf>
    <xf numFmtId="38" fontId="7" fillId="2" borderId="38" xfId="2" applyFont="1" applyFill="1" applyBorder="1" applyAlignment="1" applyProtection="1">
      <alignment shrinkToFit="1"/>
      <protection locked="0"/>
    </xf>
    <xf numFmtId="40" fontId="9" fillId="2" borderId="17" xfId="2" applyNumberFormat="1" applyFont="1" applyFill="1" applyBorder="1" applyAlignment="1">
      <alignment shrinkToFit="1"/>
    </xf>
    <xf numFmtId="0" fontId="10" fillId="2" borderId="13" xfId="0" applyFont="1" applyFill="1" applyBorder="1" applyAlignment="1">
      <alignment horizontal="center" shrinkToFit="1"/>
    </xf>
    <xf numFmtId="0" fontId="7" fillId="2" borderId="31" xfId="0" applyFont="1" applyFill="1" applyBorder="1" applyAlignment="1" applyProtection="1">
      <alignment shrinkToFit="1"/>
      <protection locked="0"/>
    </xf>
    <xf numFmtId="179" fontId="14" fillId="2" borderId="8" xfId="0" applyNumberFormat="1" applyFont="1" applyFill="1" applyBorder="1" applyAlignment="1"/>
    <xf numFmtId="177" fontId="7" fillId="2" borderId="31" xfId="0" applyNumberFormat="1" applyFont="1" applyFill="1" applyBorder="1" applyAlignment="1">
      <alignment shrinkToFit="1"/>
    </xf>
    <xf numFmtId="38" fontId="7" fillId="2" borderId="20" xfId="2" applyFont="1" applyFill="1" applyBorder="1" applyAlignment="1" applyProtection="1">
      <alignment shrinkToFit="1"/>
      <protection locked="0"/>
    </xf>
    <xf numFmtId="177" fontId="8" fillId="2" borderId="29" xfId="2" applyNumberFormat="1" applyFont="1" applyFill="1" applyBorder="1" applyAlignment="1">
      <alignment shrinkToFit="1"/>
    </xf>
    <xf numFmtId="0" fontId="10" fillId="2" borderId="16" xfId="0" applyFont="1" applyFill="1" applyBorder="1" applyAlignment="1">
      <alignment horizontal="left" vertical="center" wrapText="1" shrinkToFit="1"/>
    </xf>
    <xf numFmtId="0" fontId="16" fillId="0" borderId="13" xfId="0" applyFont="1" applyBorder="1" applyAlignment="1">
      <alignment horizontal="left" vertical="center" wrapText="1" shrinkToFit="1"/>
    </xf>
    <xf numFmtId="38" fontId="7" fillId="2" borderId="33" xfId="2" quotePrefix="1" applyFont="1" applyFill="1" applyBorder="1" applyAlignment="1" applyProtection="1">
      <alignment shrinkToFit="1"/>
      <protection locked="0"/>
    </xf>
    <xf numFmtId="0" fontId="11" fillId="2" borderId="8" xfId="0" applyFont="1" applyFill="1" applyBorder="1" applyAlignment="1">
      <alignment horizontal="center" shrinkToFit="1"/>
    </xf>
    <xf numFmtId="38" fontId="17" fillId="2" borderId="27" xfId="2" applyFont="1" applyFill="1" applyBorder="1" applyAlignment="1" applyProtection="1">
      <alignment shrinkToFit="1"/>
      <protection locked="0"/>
    </xf>
    <xf numFmtId="0" fontId="11" fillId="2" borderId="13" xfId="0" applyFont="1" applyFill="1" applyBorder="1" applyAlignment="1">
      <alignment horizontal="center" shrinkToFit="1"/>
    </xf>
    <xf numFmtId="38" fontId="7" fillId="2" borderId="30" xfId="2" applyFont="1" applyFill="1" applyBorder="1" applyAlignment="1" applyProtection="1">
      <alignment shrinkToFit="1"/>
      <protection locked="0"/>
    </xf>
    <xf numFmtId="38" fontId="10" fillId="2" borderId="9" xfId="2" applyFont="1" applyFill="1" applyBorder="1" applyAlignment="1">
      <alignment shrinkToFit="1"/>
    </xf>
    <xf numFmtId="40" fontId="9" fillId="2" borderId="20" xfId="2" applyNumberFormat="1" applyFont="1" applyFill="1" applyBorder="1" applyAlignment="1">
      <alignment shrinkToFit="1"/>
    </xf>
    <xf numFmtId="38" fontId="7" fillId="2" borderId="39" xfId="2" applyFont="1" applyFill="1" applyBorder="1" applyAlignment="1" applyProtection="1">
      <alignment shrinkToFit="1"/>
      <protection locked="0"/>
    </xf>
    <xf numFmtId="49" fontId="10" fillId="2" borderId="16" xfId="0" applyNumberFormat="1" applyFont="1" applyFill="1" applyBorder="1" applyAlignment="1">
      <alignment shrinkToFit="1"/>
    </xf>
    <xf numFmtId="179" fontId="14" fillId="2" borderId="16" xfId="0" applyNumberFormat="1" applyFont="1" applyFill="1" applyBorder="1" applyAlignment="1"/>
    <xf numFmtId="49" fontId="10" fillId="2" borderId="16" xfId="0" applyNumberFormat="1" applyFont="1" applyFill="1" applyBorder="1" applyAlignment="1">
      <alignment horizontal="center"/>
    </xf>
    <xf numFmtId="0" fontId="7" fillId="2" borderId="16" xfId="0" applyFont="1" applyFill="1" applyBorder="1" applyAlignment="1">
      <alignment horizontal="center" shrinkToFit="1"/>
    </xf>
    <xf numFmtId="0" fontId="7" fillId="2" borderId="37" xfId="0" applyFont="1" applyFill="1" applyBorder="1" applyAlignment="1">
      <alignment shrinkToFit="1"/>
    </xf>
    <xf numFmtId="177" fontId="7" fillId="2" borderId="16" xfId="2" applyNumberFormat="1" applyFont="1" applyFill="1" applyBorder="1" applyAlignment="1" applyProtection="1">
      <alignment shrinkToFit="1"/>
      <protection locked="0"/>
    </xf>
    <xf numFmtId="177" fontId="7" fillId="2" borderId="0" xfId="2" applyNumberFormat="1" applyFont="1" applyFill="1" applyAlignment="1" applyProtection="1">
      <alignment horizontal="right" shrinkToFit="1"/>
      <protection locked="0"/>
    </xf>
    <xf numFmtId="0" fontId="7" fillId="2" borderId="37" xfId="0" applyFont="1" applyFill="1" applyBorder="1" applyAlignment="1">
      <alignment horizontal="center" shrinkToFit="1"/>
    </xf>
    <xf numFmtId="38" fontId="10" fillId="2" borderId="19" xfId="2" applyFont="1" applyFill="1" applyBorder="1" applyAlignment="1">
      <alignment shrinkToFit="1"/>
    </xf>
    <xf numFmtId="0" fontId="8" fillId="2" borderId="40" xfId="0" applyFont="1" applyFill="1" applyBorder="1" applyAlignment="1">
      <alignment horizontal="center" shrinkToFit="1"/>
    </xf>
    <xf numFmtId="0" fontId="7" fillId="2" borderId="22" xfId="0" applyFont="1" applyFill="1" applyBorder="1" applyAlignment="1">
      <alignment horizontal="center" shrinkToFit="1"/>
    </xf>
    <xf numFmtId="0" fontId="16" fillId="0" borderId="23" xfId="0" applyFont="1" applyBorder="1" applyAlignment="1">
      <alignment vertical="center" wrapText="1" shrinkToFit="1"/>
    </xf>
    <xf numFmtId="49" fontId="10" fillId="2" borderId="23" xfId="0" applyNumberFormat="1" applyFont="1" applyFill="1" applyBorder="1" applyAlignment="1">
      <alignment shrinkToFit="1"/>
    </xf>
    <xf numFmtId="179" fontId="10" fillId="2" borderId="23" xfId="0" applyNumberFormat="1" applyFont="1" applyFill="1" applyBorder="1" applyAlignment="1"/>
    <xf numFmtId="49" fontId="10" fillId="2" borderId="23" xfId="0" applyNumberFormat="1" applyFont="1" applyFill="1" applyBorder="1" applyAlignment="1">
      <alignment horizontal="center"/>
    </xf>
    <xf numFmtId="0" fontId="7" fillId="2" borderId="23" xfId="0" applyFont="1" applyFill="1" applyBorder="1" applyAlignment="1">
      <alignment horizontal="center" shrinkToFit="1"/>
    </xf>
    <xf numFmtId="0" fontId="7" fillId="2" borderId="41" xfId="0" applyFont="1" applyFill="1" applyBorder="1" applyAlignment="1">
      <alignment shrinkToFit="1"/>
    </xf>
    <xf numFmtId="178" fontId="7" fillId="2" borderId="23" xfId="2" applyNumberFormat="1" applyFont="1" applyFill="1" applyBorder="1" applyAlignment="1">
      <alignment horizontal="right" shrinkToFit="1"/>
    </xf>
    <xf numFmtId="177" fontId="7" fillId="2" borderId="23" xfId="2" applyNumberFormat="1" applyFont="1" applyFill="1" applyBorder="1" applyAlignment="1" applyProtection="1">
      <alignment shrinkToFit="1"/>
      <protection locked="0"/>
    </xf>
    <xf numFmtId="38" fontId="7" fillId="2" borderId="41" xfId="2" applyFont="1" applyFill="1" applyBorder="1" applyAlignment="1" applyProtection="1">
      <alignment horizontal="center" shrinkToFit="1"/>
      <protection locked="0"/>
    </xf>
    <xf numFmtId="38" fontId="10" fillId="2" borderId="25" xfId="2" applyFont="1" applyFill="1" applyBorder="1" applyAlignment="1">
      <alignment shrinkToFit="1"/>
    </xf>
    <xf numFmtId="0" fontId="8" fillId="2" borderId="26" xfId="0" applyFont="1" applyFill="1" applyBorder="1" applyAlignment="1">
      <alignment horizontal="center" shrinkToFit="1"/>
    </xf>
    <xf numFmtId="38" fontId="8" fillId="2" borderId="26" xfId="2" applyFont="1" applyFill="1" applyBorder="1" applyAlignment="1" applyProtection="1">
      <alignment shrinkToFit="1"/>
      <protection locked="0"/>
    </xf>
    <xf numFmtId="40" fontId="9" fillId="2" borderId="26" xfId="2" applyNumberFormat="1" applyFont="1" applyFill="1" applyBorder="1" applyAlignment="1">
      <alignment shrinkToFit="1"/>
    </xf>
    <xf numFmtId="177" fontId="8" fillId="2" borderId="42" xfId="2" applyNumberFormat="1" applyFont="1" applyFill="1" applyBorder="1" applyAlignment="1">
      <alignment shrinkToFit="1"/>
    </xf>
    <xf numFmtId="38" fontId="8" fillId="2" borderId="43" xfId="2" applyFont="1" applyFill="1" applyBorder="1" applyAlignment="1">
      <alignment shrinkToFit="1"/>
    </xf>
    <xf numFmtId="38" fontId="7" fillId="2" borderId="24" xfId="2" applyFont="1" applyFill="1" applyBorder="1" applyAlignment="1" applyProtection="1">
      <alignment shrinkToFit="1"/>
      <protection locked="0"/>
    </xf>
    <xf numFmtId="178" fontId="7" fillId="2" borderId="44" xfId="2" applyNumberFormat="1" applyFont="1" applyFill="1" applyBorder="1" applyAlignment="1">
      <alignment horizontal="center" shrinkToFit="1"/>
    </xf>
    <xf numFmtId="0" fontId="16" fillId="0" borderId="23" xfId="0" applyFont="1" applyBorder="1" applyAlignment="1">
      <alignment horizontal="right" vertical="center" wrapText="1" shrinkToFit="1"/>
    </xf>
    <xf numFmtId="0" fontId="0" fillId="0" borderId="45" xfId="0" applyBorder="1">
      <alignment vertical="center"/>
    </xf>
    <xf numFmtId="0" fontId="11" fillId="2" borderId="23" xfId="0" applyFont="1" applyFill="1" applyBorder="1" applyAlignment="1">
      <alignment horizontal="center" shrinkToFit="1"/>
    </xf>
    <xf numFmtId="0" fontId="19" fillId="0" borderId="0" xfId="3" applyFont="1">
      <alignment vertical="center"/>
    </xf>
    <xf numFmtId="0" fontId="19" fillId="0" borderId="46" xfId="3" applyFont="1" applyBorder="1" applyAlignment="1">
      <alignment vertical="center" shrinkToFit="1"/>
    </xf>
    <xf numFmtId="0" fontId="19" fillId="0" borderId="47" xfId="3" applyFont="1" applyBorder="1" applyAlignment="1">
      <alignment horizontal="center" vertical="center" shrinkToFit="1"/>
    </xf>
    <xf numFmtId="181" fontId="19" fillId="0" borderId="48" xfId="3" applyNumberFormat="1" applyFont="1" applyBorder="1" applyAlignment="1">
      <alignment horizontal="right" vertical="center"/>
    </xf>
    <xf numFmtId="181" fontId="19" fillId="0" borderId="49" xfId="3" applyNumberFormat="1" applyFont="1" applyBorder="1" applyAlignment="1">
      <alignment horizontal="right" vertical="center" shrinkToFit="1"/>
    </xf>
    <xf numFmtId="182" fontId="19" fillId="0" borderId="49" xfId="3" applyNumberFormat="1" applyFont="1" applyBorder="1" applyAlignment="1">
      <alignment horizontal="right" vertical="center" shrinkToFit="1"/>
    </xf>
    <xf numFmtId="0" fontId="19" fillId="0" borderId="49" xfId="3" applyFont="1" applyBorder="1" applyAlignment="1">
      <alignment horizontal="center" vertical="center" shrinkToFit="1"/>
    </xf>
    <xf numFmtId="0" fontId="19" fillId="0" borderId="47" xfId="3" applyFont="1" applyBorder="1" applyAlignment="1">
      <alignment vertical="center" shrinkToFit="1"/>
    </xf>
    <xf numFmtId="0" fontId="19" fillId="0" borderId="48" xfId="3" applyFont="1" applyBorder="1" applyAlignment="1">
      <alignment vertical="center" shrinkToFit="1"/>
    </xf>
    <xf numFmtId="0" fontId="19" fillId="0" borderId="50" xfId="3" applyFont="1" applyBorder="1" applyAlignment="1">
      <alignment horizontal="center" vertical="center"/>
    </xf>
    <xf numFmtId="0" fontId="19" fillId="0" borderId="28" xfId="3" applyFont="1" applyBorder="1">
      <alignment vertical="center"/>
    </xf>
    <xf numFmtId="0" fontId="19" fillId="0" borderId="51" xfId="3" applyFont="1" applyBorder="1" applyAlignment="1">
      <alignment vertical="center" shrinkToFit="1"/>
    </xf>
    <xf numFmtId="0" fontId="19" fillId="0" borderId="44" xfId="3" applyFont="1" applyBorder="1" applyAlignment="1">
      <alignment horizontal="center" vertical="center" shrinkToFit="1"/>
    </xf>
    <xf numFmtId="183" fontId="19" fillId="0" borderId="39" xfId="3" applyNumberFormat="1" applyFont="1" applyBorder="1" applyAlignment="1">
      <alignment horizontal="right" vertical="center"/>
    </xf>
    <xf numFmtId="181" fontId="19" fillId="0" borderId="0" xfId="3" applyNumberFormat="1" applyFont="1" applyAlignment="1">
      <alignment vertical="center" shrinkToFit="1"/>
    </xf>
    <xf numFmtId="182" fontId="19" fillId="0" borderId="0" xfId="3" applyNumberFormat="1" applyFont="1" applyAlignment="1">
      <alignment horizontal="right" vertical="center" shrinkToFit="1"/>
    </xf>
    <xf numFmtId="182" fontId="19" fillId="0" borderId="0" xfId="3" applyNumberFormat="1" applyFont="1" applyAlignment="1">
      <alignment vertical="center" shrinkToFit="1"/>
    </xf>
    <xf numFmtId="49" fontId="19" fillId="0" borderId="0" xfId="3" applyNumberFormat="1" applyFont="1" applyAlignment="1">
      <alignment horizontal="center" vertical="center" shrinkToFit="1"/>
    </xf>
    <xf numFmtId="49" fontId="19" fillId="0" borderId="44" xfId="3" applyNumberFormat="1" applyFont="1" applyBorder="1" applyAlignment="1">
      <alignment vertical="center" shrinkToFit="1"/>
    </xf>
    <xf numFmtId="49" fontId="19" fillId="0" borderId="8" xfId="3" applyNumberFormat="1" applyFont="1" applyBorder="1" applyAlignment="1">
      <alignment horizontal="center" vertical="center" shrinkToFit="1"/>
    </xf>
    <xf numFmtId="0" fontId="19" fillId="0" borderId="29" xfId="3" applyFont="1" applyBorder="1" applyAlignment="1">
      <alignment horizontal="center" vertical="center"/>
    </xf>
    <xf numFmtId="0" fontId="19" fillId="0" borderId="35" xfId="3" applyFont="1" applyBorder="1" applyAlignment="1">
      <alignment vertical="center" shrinkToFit="1"/>
    </xf>
    <xf numFmtId="0" fontId="19" fillId="0" borderId="52" xfId="3" applyFont="1" applyBorder="1" applyAlignment="1">
      <alignment horizontal="center" vertical="center" shrinkToFit="1"/>
    </xf>
    <xf numFmtId="181" fontId="19" fillId="0" borderId="30" xfId="3" applyNumberFormat="1" applyFont="1" applyBorder="1" applyAlignment="1">
      <alignment horizontal="right" vertical="center"/>
    </xf>
    <xf numFmtId="181" fontId="19" fillId="0" borderId="38" xfId="3" applyNumberFormat="1" applyFont="1" applyBorder="1" applyAlignment="1">
      <alignment vertical="center" shrinkToFit="1"/>
    </xf>
    <xf numFmtId="182" fontId="19" fillId="0" borderId="38" xfId="3" applyNumberFormat="1" applyFont="1" applyBorder="1" applyAlignment="1">
      <alignment horizontal="right" vertical="center" shrinkToFit="1"/>
    </xf>
    <xf numFmtId="182" fontId="19" fillId="0" borderId="38" xfId="3" applyNumberFormat="1" applyFont="1" applyBorder="1" applyAlignment="1">
      <alignment vertical="center" shrinkToFit="1"/>
    </xf>
    <xf numFmtId="49" fontId="19" fillId="0" borderId="38" xfId="3" applyNumberFormat="1" applyFont="1" applyBorder="1" applyAlignment="1">
      <alignment horizontal="center" vertical="center" shrinkToFit="1"/>
    </xf>
    <xf numFmtId="49" fontId="19" fillId="0" borderId="52" xfId="3" applyNumberFormat="1" applyFont="1" applyBorder="1" applyAlignment="1">
      <alignment vertical="center" shrinkToFit="1"/>
    </xf>
    <xf numFmtId="49" fontId="19" fillId="0" borderId="16" xfId="3" applyNumberFormat="1" applyFont="1" applyBorder="1" applyAlignment="1">
      <alignment horizontal="center" vertical="center" shrinkToFit="1"/>
    </xf>
    <xf numFmtId="0" fontId="19" fillId="0" borderId="36" xfId="3" applyFont="1" applyBorder="1" applyAlignment="1">
      <alignment horizontal="center" vertical="center"/>
    </xf>
    <xf numFmtId="49" fontId="19" fillId="0" borderId="53" xfId="3" applyNumberFormat="1" applyFont="1" applyBorder="1" applyAlignment="1">
      <alignment vertical="center" shrinkToFit="1"/>
    </xf>
    <xf numFmtId="49" fontId="19" fillId="0" borderId="13" xfId="3" applyNumberFormat="1" applyFont="1" applyBorder="1" applyAlignment="1">
      <alignment vertical="center" shrinkToFit="1"/>
    </xf>
    <xf numFmtId="181" fontId="19" fillId="0" borderId="54" xfId="3" applyNumberFormat="1" applyFont="1" applyBorder="1">
      <alignment vertical="center"/>
    </xf>
    <xf numFmtId="181" fontId="19" fillId="0" borderId="55" xfId="3" applyNumberFormat="1" applyFont="1" applyBorder="1" applyAlignment="1">
      <alignment vertical="center" shrinkToFit="1"/>
    </xf>
    <xf numFmtId="182" fontId="19" fillId="0" borderId="55" xfId="3" applyNumberFormat="1" applyFont="1" applyBorder="1" applyAlignment="1">
      <alignment vertical="center" shrinkToFit="1"/>
    </xf>
    <xf numFmtId="49" fontId="19" fillId="0" borderId="56" xfId="3" applyNumberFormat="1" applyFont="1" applyBorder="1">
      <alignment vertical="center"/>
    </xf>
    <xf numFmtId="49" fontId="19" fillId="0" borderId="12" xfId="3" applyNumberFormat="1" applyFont="1" applyBorder="1" applyAlignment="1">
      <alignment vertical="center" shrinkToFit="1"/>
    </xf>
    <xf numFmtId="0" fontId="19" fillId="0" borderId="34" xfId="3" applyFont="1" applyBorder="1" applyAlignment="1">
      <alignment horizontal="center" vertical="center"/>
    </xf>
    <xf numFmtId="49" fontId="19" fillId="0" borderId="51" xfId="3" applyNumberFormat="1" applyFont="1" applyBorder="1" applyAlignment="1">
      <alignment vertical="center" shrinkToFit="1"/>
    </xf>
    <xf numFmtId="183" fontId="19" fillId="0" borderId="8" xfId="3" applyNumberFormat="1" applyFont="1" applyBorder="1" applyAlignment="1">
      <alignment horizontal="right" vertical="center"/>
    </xf>
    <xf numFmtId="183" fontId="19" fillId="0" borderId="8" xfId="3" applyNumberFormat="1" applyFont="1" applyBorder="1" applyAlignment="1">
      <alignment horizontal="right" vertical="center" shrinkToFit="1"/>
    </xf>
    <xf numFmtId="181" fontId="19" fillId="0" borderId="8" xfId="3" applyNumberFormat="1" applyFont="1" applyBorder="1" applyAlignment="1">
      <alignment horizontal="right" vertical="center" shrinkToFit="1"/>
    </xf>
    <xf numFmtId="49" fontId="19" fillId="0" borderId="8" xfId="3" applyNumberFormat="1" applyFont="1" applyBorder="1" applyAlignment="1">
      <alignment vertical="center" shrinkToFit="1"/>
    </xf>
    <xf numFmtId="49" fontId="19" fillId="0" borderId="39" xfId="3" applyNumberFormat="1" applyFont="1" applyBorder="1" applyAlignment="1">
      <alignment vertical="center" shrinkToFit="1"/>
    </xf>
    <xf numFmtId="181" fontId="19" fillId="0" borderId="8" xfId="3" applyNumberFormat="1" applyFont="1" applyBorder="1" applyAlignment="1">
      <alignment horizontal="right" vertical="center"/>
    </xf>
    <xf numFmtId="182" fontId="19" fillId="0" borderId="39" xfId="3" applyNumberFormat="1" applyFont="1" applyBorder="1" applyAlignment="1">
      <alignment vertical="center" shrinkToFit="1"/>
    </xf>
    <xf numFmtId="182" fontId="19" fillId="0" borderId="8" xfId="3" applyNumberFormat="1" applyFont="1" applyBorder="1" applyAlignment="1" applyProtection="1">
      <alignment vertical="center" shrinkToFit="1"/>
      <protection locked="0"/>
    </xf>
    <xf numFmtId="184" fontId="19" fillId="0" borderId="54" xfId="3" applyNumberFormat="1" applyFont="1" applyBorder="1">
      <alignment vertical="center"/>
    </xf>
    <xf numFmtId="0" fontId="19" fillId="0" borderId="56" xfId="3" applyFont="1" applyBorder="1">
      <alignment vertical="center"/>
    </xf>
    <xf numFmtId="183" fontId="19" fillId="0" borderId="12" xfId="3" applyNumberFormat="1" applyFont="1" applyBorder="1" applyAlignment="1">
      <alignment vertical="center" shrinkToFit="1"/>
    </xf>
    <xf numFmtId="0" fontId="21" fillId="0" borderId="0" xfId="3" applyFont="1">
      <alignment vertical="center"/>
    </xf>
    <xf numFmtId="185" fontId="19" fillId="0" borderId="53" xfId="3" applyNumberFormat="1" applyFont="1" applyBorder="1" applyAlignment="1">
      <alignment horizontal="left" vertical="center" shrinkToFit="1"/>
    </xf>
    <xf numFmtId="185" fontId="19" fillId="0" borderId="51" xfId="3" applyNumberFormat="1" applyFont="1" applyBorder="1" applyAlignment="1">
      <alignment horizontal="left" vertical="center" shrinkToFit="1"/>
    </xf>
    <xf numFmtId="183" fontId="19" fillId="0" borderId="39" xfId="3" applyNumberFormat="1" applyFont="1" applyBorder="1" applyAlignment="1">
      <alignment vertical="center" shrinkToFit="1"/>
    </xf>
    <xf numFmtId="0" fontId="19" fillId="0" borderId="57" xfId="3" applyFont="1" applyBorder="1" applyAlignment="1">
      <alignment vertical="center" shrinkToFit="1"/>
    </xf>
    <xf numFmtId="49" fontId="19" fillId="0" borderId="46" xfId="3" applyNumberFormat="1" applyFont="1" applyBorder="1" applyAlignment="1">
      <alignment vertical="center" shrinkToFit="1"/>
    </xf>
    <xf numFmtId="49" fontId="19" fillId="0" borderId="47" xfId="3" applyNumberFormat="1" applyFont="1" applyBorder="1" applyAlignment="1">
      <alignment horizontal="center" vertical="center" shrinkToFit="1"/>
    </xf>
    <xf numFmtId="183" fontId="19" fillId="0" borderId="58" xfId="3" applyNumberFormat="1" applyFont="1" applyBorder="1" applyAlignment="1">
      <alignment horizontal="right" vertical="center"/>
    </xf>
    <xf numFmtId="181" fontId="19" fillId="0" borderId="58" xfId="3" applyNumberFormat="1" applyFont="1" applyBorder="1" applyAlignment="1">
      <alignment horizontal="right" vertical="center" shrinkToFit="1"/>
    </xf>
    <xf numFmtId="182" fontId="19" fillId="0" borderId="58" xfId="3" quotePrefix="1" applyNumberFormat="1" applyFont="1" applyBorder="1" applyAlignment="1">
      <alignment horizontal="right" vertical="center" shrinkToFit="1"/>
    </xf>
    <xf numFmtId="186" fontId="19" fillId="0" borderId="58" xfId="3" quotePrefix="1" applyNumberFormat="1" applyFont="1" applyBorder="1" applyAlignment="1">
      <alignment horizontal="right" vertical="center" shrinkToFit="1"/>
    </xf>
    <xf numFmtId="49" fontId="19" fillId="0" borderId="58" xfId="3" applyNumberFormat="1" applyFont="1" applyBorder="1" applyAlignment="1">
      <alignment horizontal="center" vertical="center" shrinkToFit="1"/>
    </xf>
    <xf numFmtId="49" fontId="19" fillId="0" borderId="48" xfId="3" applyNumberFormat="1" applyFont="1" applyBorder="1" applyAlignment="1">
      <alignment vertical="center" shrinkToFit="1"/>
    </xf>
    <xf numFmtId="49" fontId="19" fillId="0" borderId="50" xfId="3" applyNumberFormat="1" applyFont="1" applyBorder="1" applyAlignment="1">
      <alignment horizontal="center" vertical="center"/>
    </xf>
    <xf numFmtId="49" fontId="19" fillId="0" borderId="44" xfId="3" applyNumberFormat="1" applyFont="1" applyBorder="1" applyAlignment="1">
      <alignment horizontal="center" vertical="center" shrinkToFit="1"/>
    </xf>
    <xf numFmtId="181" fontId="19" fillId="0" borderId="8" xfId="3" quotePrefix="1" applyNumberFormat="1" applyFont="1" applyBorder="1" applyAlignment="1">
      <alignment horizontal="right" vertical="center" shrinkToFit="1"/>
    </xf>
    <xf numFmtId="182" fontId="19" fillId="0" borderId="8" xfId="3" quotePrefix="1" applyNumberFormat="1" applyFont="1" applyBorder="1" applyAlignment="1">
      <alignment horizontal="right" vertical="center" shrinkToFit="1"/>
    </xf>
    <xf numFmtId="186" fontId="19" fillId="0" borderId="8" xfId="3" applyNumberFormat="1" applyFont="1" applyBorder="1" applyAlignment="1">
      <alignment horizontal="right" vertical="center" shrinkToFit="1"/>
    </xf>
    <xf numFmtId="49" fontId="19" fillId="0" borderId="8" xfId="3" quotePrefix="1" applyNumberFormat="1" applyFont="1" applyBorder="1" applyAlignment="1">
      <alignment horizontal="center" vertical="center" shrinkToFit="1"/>
    </xf>
    <xf numFmtId="49" fontId="19" fillId="0" borderId="29" xfId="3" applyNumberFormat="1" applyFont="1" applyBorder="1" applyAlignment="1">
      <alignment horizontal="center" vertical="center"/>
    </xf>
    <xf numFmtId="49" fontId="19" fillId="0" borderId="57" xfId="3" applyNumberFormat="1" applyFont="1" applyBorder="1" applyAlignment="1">
      <alignment vertical="center" shrinkToFit="1"/>
    </xf>
    <xf numFmtId="49" fontId="19" fillId="0" borderId="59" xfId="3" applyNumberFormat="1" applyFont="1" applyBorder="1" applyAlignment="1">
      <alignment horizontal="center" vertical="center" shrinkToFit="1"/>
    </xf>
    <xf numFmtId="183" fontId="19" fillId="0" borderId="60" xfId="3" applyNumberFormat="1" applyFont="1" applyBorder="1" applyAlignment="1">
      <alignment horizontal="right" vertical="center"/>
    </xf>
    <xf numFmtId="181" fontId="19" fillId="0" borderId="60" xfId="3" quotePrefix="1" applyNumberFormat="1" applyFont="1" applyBorder="1" applyAlignment="1">
      <alignment horizontal="right" vertical="center" shrinkToFit="1"/>
    </xf>
    <xf numFmtId="182" fontId="19" fillId="0" borderId="60" xfId="3" applyNumberFormat="1" applyFont="1" applyBorder="1" applyAlignment="1">
      <alignment horizontal="right" vertical="center" shrinkToFit="1"/>
    </xf>
    <xf numFmtId="49" fontId="19" fillId="0" borderId="60" xfId="3" quotePrefix="1" applyNumberFormat="1" applyFont="1" applyBorder="1" applyAlignment="1">
      <alignment horizontal="center" vertical="center" shrinkToFit="1"/>
    </xf>
    <xf numFmtId="49" fontId="19" fillId="0" borderId="61" xfId="3" applyNumberFormat="1" applyFont="1" applyBorder="1" applyAlignment="1">
      <alignment vertical="center" shrinkToFit="1"/>
    </xf>
    <xf numFmtId="49" fontId="19" fillId="0" borderId="62" xfId="3" applyNumberFormat="1" applyFont="1" applyBorder="1" applyAlignment="1">
      <alignment horizontal="center" vertical="center"/>
    </xf>
    <xf numFmtId="49" fontId="19" fillId="0" borderId="12" xfId="3" applyNumberFormat="1" applyFont="1" applyBorder="1" applyAlignment="1">
      <alignment horizontal="center" vertical="center" shrinkToFit="1"/>
    </xf>
    <xf numFmtId="181" fontId="19" fillId="0" borderId="12" xfId="3" applyNumberFormat="1" applyFont="1" applyBorder="1" applyAlignment="1">
      <alignment horizontal="right" vertical="center"/>
    </xf>
    <xf numFmtId="181" fontId="19" fillId="0" borderId="33" xfId="3" applyNumberFormat="1" applyFont="1" applyBorder="1" applyAlignment="1">
      <alignment vertical="center" shrinkToFit="1"/>
    </xf>
    <xf numFmtId="182" fontId="19" fillId="0" borderId="33" xfId="3" applyNumberFormat="1" applyFont="1" applyBorder="1" applyAlignment="1">
      <alignment horizontal="right" vertical="center" shrinkToFit="1"/>
    </xf>
    <xf numFmtId="182" fontId="19" fillId="0" borderId="33" xfId="3" applyNumberFormat="1" applyFont="1" applyBorder="1" applyAlignment="1">
      <alignment vertical="center" shrinkToFit="1"/>
    </xf>
    <xf numFmtId="49" fontId="19" fillId="0" borderId="33" xfId="3" applyNumberFormat="1" applyFont="1" applyBorder="1" applyAlignment="1">
      <alignment horizontal="center" vertical="center" shrinkToFit="1"/>
    </xf>
    <xf numFmtId="49" fontId="19" fillId="0" borderId="11" xfId="3" applyNumberFormat="1" applyFont="1" applyBorder="1" applyAlignment="1">
      <alignment vertical="center" shrinkToFit="1"/>
    </xf>
    <xf numFmtId="49" fontId="19" fillId="0" borderId="34" xfId="3" applyNumberFormat="1" applyFont="1" applyBorder="1" applyAlignment="1">
      <alignment horizontal="center" vertical="center"/>
    </xf>
    <xf numFmtId="49" fontId="19" fillId="0" borderId="39" xfId="3" applyNumberFormat="1" applyFont="1" applyBorder="1" applyAlignment="1">
      <alignment horizontal="center" vertical="center" shrinkToFit="1"/>
    </xf>
    <xf numFmtId="49" fontId="19" fillId="0" borderId="30" xfId="3" applyNumberFormat="1" applyFont="1" applyBorder="1" applyAlignment="1">
      <alignment horizontal="center" vertical="center" shrinkToFit="1"/>
    </xf>
    <xf numFmtId="49" fontId="19" fillId="0" borderId="36" xfId="3" applyNumberFormat="1" applyFont="1" applyBorder="1" applyAlignment="1">
      <alignment horizontal="center" vertical="center"/>
    </xf>
    <xf numFmtId="182" fontId="19" fillId="0" borderId="8" xfId="3" applyNumberFormat="1" applyFont="1" applyBorder="1" applyAlignment="1">
      <alignment horizontal="right" vertical="center" shrinkToFit="1"/>
    </xf>
    <xf numFmtId="184" fontId="19" fillId="0" borderId="56" xfId="3" applyNumberFormat="1" applyFont="1" applyBorder="1">
      <alignment vertical="center"/>
    </xf>
    <xf numFmtId="2" fontId="19" fillId="0" borderId="0" xfId="3" applyNumberFormat="1" applyFont="1">
      <alignment vertical="center"/>
    </xf>
    <xf numFmtId="187" fontId="19" fillId="0" borderId="51" xfId="3" applyNumberFormat="1" applyFont="1" applyBorder="1" applyAlignment="1">
      <alignment horizontal="left" vertical="center" shrinkToFit="1"/>
    </xf>
    <xf numFmtId="183" fontId="22" fillId="0" borderId="8" xfId="3" applyNumberFormat="1" applyFont="1" applyBorder="1" applyAlignment="1">
      <alignment horizontal="right" vertical="center"/>
    </xf>
    <xf numFmtId="187" fontId="19" fillId="0" borderId="53" xfId="3" applyNumberFormat="1" applyFont="1" applyBorder="1" applyAlignment="1">
      <alignment horizontal="left" vertical="center" shrinkToFit="1"/>
    </xf>
    <xf numFmtId="0" fontId="19" fillId="0" borderId="8" xfId="3" applyFont="1" applyBorder="1" applyAlignment="1">
      <alignment vertical="center" shrinkToFit="1"/>
    </xf>
    <xf numFmtId="49" fontId="19" fillId="0" borderId="63" xfId="3" applyNumberFormat="1" applyFont="1" applyBorder="1" applyAlignment="1">
      <alignment horizontal="center" vertical="center"/>
    </xf>
    <xf numFmtId="49" fontId="19" fillId="0" borderId="64" xfId="3" applyNumberFormat="1" applyFont="1" applyBorder="1" applyAlignment="1">
      <alignment horizontal="center" vertical="center"/>
    </xf>
    <xf numFmtId="49" fontId="19" fillId="0" borderId="64" xfId="3" quotePrefix="1" applyNumberFormat="1" applyFont="1" applyBorder="1" applyAlignment="1">
      <alignment horizontal="center" vertical="center"/>
    </xf>
    <xf numFmtId="49" fontId="19" fillId="0" borderId="65" xfId="3" applyNumberFormat="1" applyFont="1" applyBorder="1" applyAlignment="1">
      <alignment horizontal="center" vertical="center"/>
    </xf>
    <xf numFmtId="0" fontId="23" fillId="0" borderId="28" xfId="3" applyFont="1" applyBorder="1">
      <alignment vertical="center"/>
    </xf>
    <xf numFmtId="49" fontId="19" fillId="0" borderId="49" xfId="3" applyNumberFormat="1" applyFont="1" applyBorder="1" applyAlignment="1">
      <alignment horizontal="right" vertical="center"/>
    </xf>
    <xf numFmtId="49" fontId="19" fillId="0" borderId="49" xfId="3" applyNumberFormat="1" applyFont="1" applyBorder="1">
      <alignment vertical="center"/>
    </xf>
    <xf numFmtId="49" fontId="19" fillId="0" borderId="49" xfId="3" applyNumberFormat="1" applyFont="1" applyBorder="1" applyAlignment="1">
      <alignment horizontal="center" vertical="center"/>
    </xf>
    <xf numFmtId="49" fontId="19" fillId="0" borderId="49" xfId="3" applyNumberFormat="1" applyFont="1" applyBorder="1" applyAlignment="1">
      <alignment horizontal="left" vertical="center"/>
    </xf>
    <xf numFmtId="179" fontId="19" fillId="0" borderId="49" xfId="3" applyNumberFormat="1" applyFont="1" applyBorder="1" applyAlignment="1">
      <alignment horizontal="center" vertical="center"/>
    </xf>
    <xf numFmtId="0" fontId="19" fillId="0" borderId="69" xfId="3" applyFont="1" applyBorder="1">
      <alignment vertical="center"/>
    </xf>
    <xf numFmtId="188" fontId="0" fillId="0" borderId="0" xfId="0" applyNumberFormat="1">
      <alignment vertical="center"/>
    </xf>
    <xf numFmtId="178" fontId="0" fillId="0" borderId="0" xfId="0" applyNumberFormat="1">
      <alignment vertical="center"/>
    </xf>
    <xf numFmtId="178" fontId="0" fillId="0" borderId="70" xfId="0" applyNumberFormat="1" applyBorder="1">
      <alignment vertical="center"/>
    </xf>
    <xf numFmtId="0" fontId="26" fillId="0" borderId="0" xfId="0" applyFont="1">
      <alignment vertical="center"/>
    </xf>
    <xf numFmtId="0" fontId="27" fillId="0" borderId="0" xfId="0" applyFont="1">
      <alignment vertical="center"/>
    </xf>
    <xf numFmtId="188" fontId="0" fillId="0" borderId="70" xfId="0" applyNumberFormat="1" applyBorder="1">
      <alignment vertical="center"/>
    </xf>
    <xf numFmtId="178" fontId="0" fillId="0" borderId="0" xfId="0" applyNumberFormat="1" applyAlignment="1">
      <alignment horizontal="center" vertical="center"/>
    </xf>
    <xf numFmtId="0" fontId="0" fillId="0" borderId="0" xfId="0" applyAlignment="1">
      <alignment horizontal="center" vertical="center"/>
    </xf>
    <xf numFmtId="188" fontId="0" fillId="0" borderId="0" xfId="0" applyNumberFormat="1" applyAlignment="1">
      <alignment horizontal="center" vertical="center"/>
    </xf>
    <xf numFmtId="0" fontId="0" fillId="0" borderId="0" xfId="0" applyAlignment="1">
      <alignment vertical="center" textRotation="255"/>
    </xf>
    <xf numFmtId="180" fontId="10" fillId="2" borderId="8" xfId="0" applyNumberFormat="1" applyFont="1" applyFill="1" applyBorder="1" applyAlignment="1">
      <alignment shrinkToFit="1"/>
    </xf>
    <xf numFmtId="180" fontId="14" fillId="2" borderId="8" xfId="0" applyNumberFormat="1" applyFont="1" applyFill="1" applyBorder="1" applyAlignment="1"/>
    <xf numFmtId="180" fontId="14" fillId="2" borderId="16" xfId="0" applyNumberFormat="1" applyFont="1" applyFill="1" applyBorder="1" applyAlignment="1"/>
    <xf numFmtId="180" fontId="10" fillId="2" borderId="23" xfId="0" applyNumberFormat="1" applyFont="1" applyFill="1" applyBorder="1" applyAlignment="1"/>
    <xf numFmtId="180" fontId="7" fillId="2" borderId="8" xfId="0" applyNumberFormat="1" applyFont="1" applyFill="1" applyBorder="1" applyAlignment="1">
      <alignment shrinkToFit="1"/>
    </xf>
    <xf numFmtId="180" fontId="7" fillId="2" borderId="13" xfId="2" applyNumberFormat="1" applyFont="1" applyFill="1" applyBorder="1" applyAlignment="1" applyProtection="1">
      <alignment shrinkToFit="1"/>
      <protection locked="0"/>
    </xf>
    <xf numFmtId="180" fontId="14" fillId="0" borderId="8" xfId="0" applyNumberFormat="1" applyFont="1" applyBorder="1" applyAlignment="1"/>
    <xf numFmtId="49" fontId="10" fillId="0" borderId="16" xfId="0" applyNumberFormat="1" applyFont="1" applyBorder="1" applyAlignment="1">
      <alignment shrinkToFit="1"/>
    </xf>
    <xf numFmtId="0" fontId="13" fillId="2" borderId="16" xfId="0" applyFont="1" applyFill="1" applyBorder="1" applyAlignment="1">
      <alignment horizontal="left" vertical="center" wrapText="1" shrinkToFit="1"/>
    </xf>
    <xf numFmtId="0" fontId="16" fillId="0" borderId="13" xfId="0" applyFont="1" applyBorder="1" applyAlignment="1">
      <alignment horizontal="right" vertical="center" wrapText="1" shrinkToFit="1"/>
    </xf>
    <xf numFmtId="0" fontId="10" fillId="2" borderId="8" xfId="0" applyFont="1" applyFill="1" applyBorder="1" applyAlignment="1">
      <alignment vertical="center" wrapText="1" shrinkToFit="1"/>
    </xf>
    <xf numFmtId="0" fontId="16" fillId="0" borderId="23" xfId="0" applyFont="1" applyBorder="1" applyAlignment="1">
      <alignment horizontal="left" vertical="center" wrapText="1" shrinkToFit="1"/>
    </xf>
    <xf numFmtId="0" fontId="10" fillId="2" borderId="8" xfId="0" applyFont="1" applyFill="1" applyBorder="1" applyAlignment="1">
      <alignment horizontal="left" vertical="center" wrapText="1" shrinkToFit="1"/>
    </xf>
    <xf numFmtId="0" fontId="7" fillId="2" borderId="45" xfId="0" applyFont="1" applyFill="1" applyBorder="1" applyAlignment="1">
      <alignment horizontal="center" shrinkToFit="1"/>
    </xf>
    <xf numFmtId="49" fontId="9" fillId="2" borderId="13" xfId="0" applyNumberFormat="1" applyFont="1" applyFill="1" applyBorder="1" applyAlignment="1">
      <alignment shrinkToFit="1"/>
    </xf>
    <xf numFmtId="0" fontId="5" fillId="0" borderId="13" xfId="0" applyFont="1" applyBorder="1" applyAlignment="1">
      <alignment vertical="center" wrapText="1" shrinkToFit="1"/>
    </xf>
    <xf numFmtId="178" fontId="7" fillId="2" borderId="8" xfId="2" applyNumberFormat="1" applyFont="1" applyFill="1" applyBorder="1" applyAlignment="1">
      <alignment horizontal="right" shrinkToFit="1"/>
    </xf>
    <xf numFmtId="178" fontId="7" fillId="2" borderId="16" xfId="2" applyNumberFormat="1" applyFont="1" applyFill="1" applyBorder="1" applyAlignment="1">
      <alignment horizontal="right" shrinkToFit="1"/>
    </xf>
    <xf numFmtId="0" fontId="29" fillId="0" borderId="13" xfId="0" applyFont="1" applyBorder="1" applyAlignment="1">
      <alignment vertical="center" wrapText="1" shrinkToFit="1"/>
    </xf>
    <xf numFmtId="0" fontId="29" fillId="0" borderId="13" xfId="0" applyFont="1" applyBorder="1" applyAlignment="1">
      <alignment horizontal="left" vertical="center" wrapText="1" shrinkToFit="1"/>
    </xf>
    <xf numFmtId="190" fontId="7" fillId="2" borderId="13" xfId="2" applyNumberFormat="1" applyFont="1" applyFill="1" applyBorder="1" applyAlignment="1" applyProtection="1">
      <alignment shrinkToFit="1"/>
      <protection locked="0"/>
    </xf>
    <xf numFmtId="0" fontId="30" fillId="2" borderId="16" xfId="0" applyFont="1" applyFill="1" applyBorder="1" applyAlignment="1">
      <alignment vertical="center" wrapText="1" shrinkToFit="1"/>
    </xf>
    <xf numFmtId="191" fontId="10" fillId="2" borderId="8" xfId="0" applyNumberFormat="1" applyFont="1" applyFill="1" applyBorder="1" applyAlignment="1"/>
    <xf numFmtId="191" fontId="10" fillId="2" borderId="13" xfId="0" applyNumberFormat="1" applyFont="1" applyFill="1" applyBorder="1" applyAlignment="1"/>
    <xf numFmtId="191" fontId="14" fillId="2" borderId="8" xfId="0" applyNumberFormat="1" applyFont="1" applyFill="1" applyBorder="1" applyAlignment="1"/>
    <xf numFmtId="191" fontId="10" fillId="2" borderId="23" xfId="0" applyNumberFormat="1" applyFont="1" applyFill="1" applyBorder="1" applyAlignment="1"/>
    <xf numFmtId="191" fontId="7" fillId="2" borderId="13" xfId="2" applyNumberFormat="1" applyFont="1" applyFill="1" applyBorder="1" applyAlignment="1" applyProtection="1">
      <alignment shrinkToFit="1"/>
      <protection locked="0"/>
    </xf>
    <xf numFmtId="191" fontId="10" fillId="2" borderId="8" xfId="0" applyNumberFormat="1" applyFont="1" applyFill="1" applyBorder="1" applyAlignment="1">
      <alignment shrinkToFit="1"/>
    </xf>
    <xf numFmtId="191" fontId="10" fillId="0" borderId="13" xfId="0" applyNumberFormat="1" applyFont="1" applyBorder="1" applyAlignment="1"/>
    <xf numFmtId="0" fontId="10" fillId="2" borderId="13" xfId="0" applyFont="1" applyFill="1" applyBorder="1" applyAlignment="1">
      <alignment vertical="center" wrapText="1" shrinkToFit="1"/>
    </xf>
    <xf numFmtId="0" fontId="9" fillId="2" borderId="16" xfId="0" applyFont="1" applyFill="1" applyBorder="1" applyAlignment="1">
      <alignment vertical="center" wrapText="1" shrinkToFit="1"/>
    </xf>
    <xf numFmtId="0" fontId="7" fillId="2" borderId="0" xfId="0" applyFont="1" applyFill="1" applyAlignment="1">
      <alignment horizontal="center" shrinkToFit="1"/>
    </xf>
    <xf numFmtId="49" fontId="13" fillId="2" borderId="13" xfId="0" applyNumberFormat="1" applyFont="1" applyFill="1" applyBorder="1" applyAlignment="1"/>
    <xf numFmtId="0" fontId="32" fillId="2" borderId="13" xfId="0" applyFont="1" applyFill="1" applyBorder="1" applyAlignment="1" applyProtection="1">
      <alignment shrinkToFit="1"/>
      <protection locked="0"/>
    </xf>
    <xf numFmtId="179" fontId="10" fillId="0" borderId="13" xfId="0" applyNumberFormat="1" applyFont="1" applyBorder="1" applyAlignment="1"/>
    <xf numFmtId="186" fontId="10" fillId="2" borderId="13" xfId="0" applyNumberFormat="1" applyFont="1" applyFill="1" applyBorder="1" applyAlignment="1"/>
    <xf numFmtId="178" fontId="7" fillId="2" borderId="16" xfId="2" applyNumberFormat="1" applyFont="1" applyFill="1" applyBorder="1" applyAlignment="1">
      <alignment horizontal="center" shrinkToFit="1"/>
    </xf>
    <xf numFmtId="177" fontId="7" fillId="2" borderId="0" xfId="2" applyNumberFormat="1" applyFont="1" applyFill="1" applyBorder="1" applyAlignment="1" applyProtection="1">
      <alignment shrinkToFit="1"/>
      <protection locked="0"/>
    </xf>
    <xf numFmtId="38" fontId="33" fillId="2" borderId="34" xfId="2" applyFont="1" applyFill="1" applyBorder="1" applyAlignment="1" applyProtection="1">
      <alignment shrinkToFit="1"/>
      <protection locked="0"/>
    </xf>
    <xf numFmtId="191" fontId="10" fillId="2" borderId="16" xfId="0" applyNumberFormat="1" applyFont="1" applyFill="1" applyBorder="1" applyAlignment="1"/>
    <xf numFmtId="0" fontId="5" fillId="0" borderId="23" xfId="0" applyFont="1" applyBorder="1" applyAlignment="1">
      <alignment vertical="center" wrapText="1" shrinkToFit="1"/>
    </xf>
    <xf numFmtId="186" fontId="14" fillId="2" borderId="16" xfId="0" applyNumberFormat="1" applyFont="1" applyFill="1" applyBorder="1" applyAlignment="1"/>
    <xf numFmtId="0" fontId="11" fillId="2" borderId="16" xfId="0" applyFont="1" applyFill="1" applyBorder="1" applyAlignment="1">
      <alignment horizontal="center" shrinkToFit="1"/>
    </xf>
    <xf numFmtId="186" fontId="10" fillId="2" borderId="23" xfId="0" applyNumberFormat="1" applyFont="1" applyFill="1" applyBorder="1" applyAlignment="1"/>
    <xf numFmtId="186" fontId="10" fillId="2" borderId="8" xfId="0" applyNumberFormat="1" applyFont="1" applyFill="1" applyBorder="1" applyAlignment="1"/>
    <xf numFmtId="38" fontId="15" fillId="2" borderId="27" xfId="2" applyFont="1" applyFill="1" applyBorder="1" applyAlignment="1" applyProtection="1">
      <alignment shrinkToFit="1"/>
      <protection locked="0"/>
    </xf>
    <xf numFmtId="38" fontId="17" fillId="2" borderId="37" xfId="2" applyFont="1" applyFill="1" applyBorder="1" applyAlignment="1" applyProtection="1">
      <alignment shrinkToFit="1"/>
      <protection locked="0"/>
    </xf>
    <xf numFmtId="189" fontId="9" fillId="2" borderId="15" xfId="2" applyNumberFormat="1" applyFont="1" applyFill="1" applyBorder="1" applyAlignment="1">
      <alignment shrinkToFit="1"/>
    </xf>
    <xf numFmtId="177" fontId="7" fillId="2" borderId="8" xfId="2" applyNumberFormat="1" applyFont="1" applyFill="1" applyBorder="1" applyAlignment="1" applyProtection="1">
      <alignment horizontal="right" shrinkToFit="1"/>
      <protection locked="0"/>
    </xf>
    <xf numFmtId="38" fontId="10" fillId="2" borderId="32" xfId="2" applyFont="1" applyFill="1" applyBorder="1" applyAlignment="1">
      <alignment shrinkToFit="1"/>
    </xf>
    <xf numFmtId="177" fontId="7" fillId="2" borderId="34" xfId="2" applyNumberFormat="1" applyFont="1" applyFill="1" applyBorder="1" applyAlignment="1">
      <alignment shrinkToFit="1"/>
    </xf>
    <xf numFmtId="38" fontId="7" fillId="2" borderId="26" xfId="2" applyFont="1" applyFill="1" applyBorder="1" applyAlignment="1" applyProtection="1">
      <alignment horizontal="center" shrinkToFit="1"/>
      <protection locked="0"/>
    </xf>
    <xf numFmtId="38" fontId="7" fillId="2" borderId="40" xfId="2" applyFont="1" applyFill="1" applyBorder="1" applyAlignment="1" applyProtection="1">
      <alignment horizontal="center" shrinkToFit="1"/>
      <protection locked="0"/>
    </xf>
    <xf numFmtId="38" fontId="8" fillId="2" borderId="29" xfId="2" applyFont="1" applyFill="1" applyBorder="1" applyAlignment="1" applyProtection="1">
      <alignment shrinkToFit="1"/>
      <protection locked="0"/>
    </xf>
    <xf numFmtId="38" fontId="8" fillId="2" borderId="0" xfId="2" applyFont="1" applyFill="1" applyBorder="1" applyAlignment="1" applyProtection="1">
      <alignment shrinkToFit="1"/>
      <protection locked="0"/>
    </xf>
    <xf numFmtId="38" fontId="15" fillId="2" borderId="41" xfId="2" applyFont="1" applyFill="1" applyBorder="1" applyAlignment="1" applyProtection="1">
      <alignment shrinkToFit="1"/>
      <protection locked="0"/>
    </xf>
    <xf numFmtId="38" fontId="7" fillId="2" borderId="26" xfId="2" applyFont="1" applyFill="1" applyBorder="1" applyAlignment="1" applyProtection="1">
      <alignment shrinkToFit="1"/>
      <protection locked="0"/>
    </xf>
    <xf numFmtId="38" fontId="7" fillId="2" borderId="20" xfId="2" applyFont="1" applyFill="1" applyBorder="1" applyAlignment="1" applyProtection="1">
      <alignment horizontal="left" shrinkToFit="1"/>
      <protection locked="0"/>
    </xf>
    <xf numFmtId="38" fontId="7" fillId="2" borderId="43" xfId="2" applyFont="1" applyFill="1" applyBorder="1" applyAlignment="1" applyProtection="1">
      <alignment shrinkToFit="1"/>
      <protection locked="0"/>
    </xf>
    <xf numFmtId="38" fontId="7" fillId="2" borderId="14" xfId="2" applyFont="1" applyFill="1" applyBorder="1" applyAlignment="1" applyProtection="1">
      <alignment horizontal="center" shrinkToFit="1"/>
      <protection locked="0"/>
    </xf>
    <xf numFmtId="0" fontId="11" fillId="2" borderId="7" xfId="0" applyFont="1" applyFill="1" applyBorder="1" applyAlignment="1">
      <alignment horizontal="center" shrinkToFit="1"/>
    </xf>
    <xf numFmtId="49" fontId="30" fillId="2" borderId="13" xfId="0" applyNumberFormat="1" applyFont="1" applyFill="1" applyBorder="1" applyAlignment="1"/>
    <xf numFmtId="49" fontId="9" fillId="2" borderId="8" xfId="0" applyNumberFormat="1" applyFont="1" applyFill="1" applyBorder="1" applyAlignment="1">
      <alignment shrinkToFit="1"/>
    </xf>
    <xf numFmtId="0" fontId="9" fillId="2" borderId="13" xfId="0" applyFont="1" applyFill="1" applyBorder="1" applyAlignment="1">
      <alignment shrinkToFit="1"/>
    </xf>
    <xf numFmtId="186" fontId="14" fillId="2" borderId="8" xfId="0" applyNumberFormat="1" applyFont="1" applyFill="1" applyBorder="1" applyAlignment="1"/>
    <xf numFmtId="186" fontId="10" fillId="2" borderId="8" xfId="0" applyNumberFormat="1" applyFont="1" applyFill="1" applyBorder="1" applyAlignment="1">
      <alignment shrinkToFit="1"/>
    </xf>
    <xf numFmtId="186" fontId="10" fillId="0" borderId="13" xfId="0" applyNumberFormat="1" applyFont="1" applyBorder="1" applyAlignment="1"/>
    <xf numFmtId="186" fontId="14" fillId="0" borderId="8" xfId="0" applyNumberFormat="1" applyFont="1" applyBorder="1" applyAlignment="1"/>
    <xf numFmtId="0" fontId="9" fillId="2" borderId="8" xfId="0" applyFont="1" applyFill="1" applyBorder="1" applyAlignment="1">
      <alignment shrinkToFit="1"/>
    </xf>
    <xf numFmtId="49" fontId="30" fillId="2" borderId="8" xfId="0" applyNumberFormat="1" applyFont="1" applyFill="1" applyBorder="1" applyAlignment="1">
      <alignment shrinkToFit="1"/>
    </xf>
    <xf numFmtId="49" fontId="30" fillId="2" borderId="13" xfId="0" applyNumberFormat="1" applyFont="1" applyFill="1" applyBorder="1" applyAlignment="1">
      <alignment shrinkToFit="1"/>
    </xf>
    <xf numFmtId="0" fontId="30" fillId="2" borderId="8" xfId="0" applyFont="1" applyFill="1" applyBorder="1" applyAlignment="1">
      <alignment horizontal="left" vertical="center" wrapText="1" shrinkToFit="1"/>
    </xf>
    <xf numFmtId="186" fontId="7" fillId="2" borderId="8" xfId="0" applyNumberFormat="1" applyFont="1" applyFill="1" applyBorder="1" applyAlignment="1">
      <alignment shrinkToFit="1"/>
    </xf>
    <xf numFmtId="186" fontId="7" fillId="2" borderId="13" xfId="2" applyNumberFormat="1" applyFont="1" applyFill="1" applyBorder="1" applyAlignment="1" applyProtection="1">
      <alignment shrinkToFit="1"/>
      <protection locked="0"/>
    </xf>
    <xf numFmtId="0" fontId="30" fillId="2" borderId="13" xfId="0" applyFont="1" applyFill="1" applyBorder="1" applyAlignment="1">
      <alignment shrinkToFit="1"/>
    </xf>
    <xf numFmtId="0" fontId="30" fillId="2" borderId="8" xfId="0" applyFont="1" applyFill="1" applyBorder="1" applyAlignment="1">
      <alignment shrinkToFit="1"/>
    </xf>
    <xf numFmtId="49" fontId="30" fillId="2" borderId="16" xfId="0" applyNumberFormat="1" applyFont="1" applyFill="1" applyBorder="1" applyAlignment="1">
      <alignment shrinkToFit="1"/>
    </xf>
    <xf numFmtId="49" fontId="30" fillId="2" borderId="23" xfId="0" applyNumberFormat="1" applyFont="1" applyFill="1" applyBorder="1" applyAlignment="1">
      <alignment shrinkToFit="1"/>
    </xf>
    <xf numFmtId="0" fontId="34" fillId="2" borderId="10" xfId="0" applyFont="1" applyFill="1" applyBorder="1" applyAlignment="1">
      <alignment horizontal="center" shrinkToFit="1"/>
    </xf>
    <xf numFmtId="0" fontId="35" fillId="2" borderId="10" xfId="0" applyFont="1" applyFill="1" applyBorder="1" applyAlignment="1">
      <alignment horizontal="center" shrinkToFit="1"/>
    </xf>
    <xf numFmtId="0" fontId="33" fillId="2" borderId="8" xfId="0" applyFont="1" applyFill="1" applyBorder="1" applyAlignment="1">
      <alignment shrinkToFit="1"/>
    </xf>
    <xf numFmtId="177" fontId="7" fillId="2" borderId="16" xfId="0" applyNumberFormat="1" applyFont="1" applyFill="1" applyBorder="1" applyAlignment="1">
      <alignment horizontal="center" shrinkToFit="1"/>
    </xf>
    <xf numFmtId="49" fontId="31" fillId="2" borderId="8" xfId="0" applyNumberFormat="1" applyFont="1" applyFill="1" applyBorder="1" applyAlignment="1">
      <alignment shrinkToFit="1"/>
    </xf>
    <xf numFmtId="0" fontId="33" fillId="2" borderId="13" xfId="0" applyFont="1" applyFill="1" applyBorder="1" applyAlignment="1">
      <alignment shrinkToFit="1"/>
    </xf>
    <xf numFmtId="49" fontId="10" fillId="2" borderId="31" xfId="0" applyNumberFormat="1" applyFont="1" applyFill="1" applyBorder="1" applyAlignment="1">
      <alignment horizontal="center"/>
    </xf>
    <xf numFmtId="179" fontId="10" fillId="2" borderId="8" xfId="0" applyNumberFormat="1" applyFont="1" applyFill="1" applyBorder="1" applyAlignment="1">
      <alignment horizontal="center"/>
    </xf>
    <xf numFmtId="179" fontId="10" fillId="2" borderId="13" xfId="0" applyNumberFormat="1" applyFont="1" applyFill="1" applyBorder="1" applyAlignment="1">
      <alignment horizontal="center"/>
    </xf>
    <xf numFmtId="190" fontId="14" fillId="0" borderId="8" xfId="0" applyNumberFormat="1" applyFont="1" applyBorder="1" applyAlignment="1"/>
    <xf numFmtId="190" fontId="10" fillId="2" borderId="13" xfId="0" applyNumberFormat="1" applyFont="1" applyFill="1" applyBorder="1" applyAlignment="1"/>
    <xf numFmtId="190" fontId="10" fillId="2" borderId="8" xfId="0" applyNumberFormat="1" applyFont="1" applyFill="1" applyBorder="1" applyAlignment="1">
      <alignment shrinkToFit="1"/>
    </xf>
    <xf numFmtId="190" fontId="10" fillId="0" borderId="13" xfId="0" applyNumberFormat="1" applyFont="1" applyBorder="1" applyAlignment="1"/>
    <xf numFmtId="190" fontId="14" fillId="2" borderId="8" xfId="0" applyNumberFormat="1" applyFont="1" applyFill="1" applyBorder="1" applyAlignment="1"/>
    <xf numFmtId="49" fontId="23" fillId="2" borderId="8" xfId="0" applyNumberFormat="1" applyFont="1" applyFill="1" applyBorder="1" applyAlignment="1">
      <alignment shrinkToFit="1"/>
    </xf>
    <xf numFmtId="49" fontId="23" fillId="2" borderId="13" xfId="0" applyNumberFormat="1" applyFont="1" applyFill="1" applyBorder="1" applyAlignment="1">
      <alignment shrinkToFit="1"/>
    </xf>
    <xf numFmtId="0" fontId="10" fillId="2" borderId="23" xfId="0" applyFont="1" applyFill="1" applyBorder="1" applyAlignment="1">
      <alignment shrinkToFit="1"/>
    </xf>
    <xf numFmtId="177" fontId="7" fillId="2" borderId="41" xfId="0" applyNumberFormat="1" applyFont="1" applyFill="1" applyBorder="1" applyAlignment="1">
      <alignment shrinkToFit="1"/>
    </xf>
    <xf numFmtId="180" fontId="10" fillId="2" borderId="16" xfId="0" applyNumberFormat="1" applyFont="1" applyFill="1" applyBorder="1" applyAlignment="1"/>
    <xf numFmtId="49" fontId="10" fillId="0" borderId="23" xfId="0" applyNumberFormat="1" applyFont="1" applyBorder="1" applyAlignment="1">
      <alignment horizontal="center"/>
    </xf>
    <xf numFmtId="0" fontId="10" fillId="2" borderId="16" xfId="0" applyFont="1" applyFill="1" applyBorder="1" applyAlignment="1">
      <alignment horizontal="center" shrinkToFit="1"/>
    </xf>
    <xf numFmtId="0" fontId="12" fillId="2" borderId="23" xfId="0" applyFont="1" applyFill="1" applyBorder="1" applyAlignment="1" applyProtection="1">
      <alignment shrinkToFit="1"/>
      <protection locked="0"/>
    </xf>
    <xf numFmtId="0" fontId="7" fillId="2" borderId="41" xfId="0" applyFont="1" applyFill="1" applyBorder="1" applyAlignment="1" applyProtection="1">
      <alignment shrinkToFit="1"/>
      <protection locked="0"/>
    </xf>
    <xf numFmtId="38" fontId="7" fillId="2" borderId="41" xfId="2" applyFont="1" applyFill="1" applyBorder="1" applyAlignment="1" applyProtection="1">
      <alignment shrinkToFit="1"/>
      <protection locked="0"/>
    </xf>
    <xf numFmtId="38" fontId="7" fillId="2" borderId="27" xfId="2" applyFont="1" applyFill="1" applyBorder="1" applyAlignment="1" applyProtection="1">
      <alignment horizontal="center" shrinkToFit="1"/>
      <protection locked="0"/>
    </xf>
    <xf numFmtId="38" fontId="9" fillId="2" borderId="0" xfId="2" applyFont="1" applyFill="1" applyBorder="1" applyAlignment="1">
      <alignment shrinkToFit="1"/>
    </xf>
    <xf numFmtId="177" fontId="7" fillId="2" borderId="29" xfId="2" applyNumberFormat="1" applyFont="1" applyFill="1" applyBorder="1" applyAlignment="1" applyProtection="1">
      <alignment shrinkToFit="1"/>
      <protection locked="0"/>
    </xf>
    <xf numFmtId="38" fontId="8" fillId="2" borderId="39" xfId="2" applyFont="1" applyFill="1" applyBorder="1" applyAlignment="1">
      <alignment shrinkToFit="1"/>
    </xf>
    <xf numFmtId="180" fontId="10" fillId="2" borderId="12" xfId="0" applyNumberFormat="1" applyFont="1" applyFill="1" applyBorder="1" applyAlignment="1"/>
    <xf numFmtId="49" fontId="10" fillId="2" borderId="33" xfId="0" applyNumberFormat="1" applyFont="1" applyFill="1" applyBorder="1" applyAlignment="1">
      <alignment shrinkToFit="1"/>
    </xf>
    <xf numFmtId="49" fontId="10" fillId="2" borderId="39" xfId="0" applyNumberFormat="1" applyFont="1" applyFill="1" applyBorder="1" applyAlignment="1">
      <alignment shrinkToFit="1"/>
    </xf>
    <xf numFmtId="0" fontId="16" fillId="0" borderId="16" xfId="0" applyFont="1" applyBorder="1" applyAlignment="1">
      <alignment vertical="center" wrapText="1" shrinkToFit="1"/>
    </xf>
    <xf numFmtId="0" fontId="15" fillId="2" borderId="21" xfId="0" applyFont="1" applyFill="1" applyBorder="1" applyAlignment="1">
      <alignment horizontal="center" shrinkToFit="1"/>
    </xf>
    <xf numFmtId="0" fontId="15" fillId="2" borderId="10" xfId="0" applyFont="1" applyFill="1" applyBorder="1" applyAlignment="1">
      <alignment horizontal="right" shrinkToFit="1"/>
    </xf>
    <xf numFmtId="0" fontId="15" fillId="2" borderId="7" xfId="0" applyFont="1" applyFill="1" applyBorder="1" applyAlignment="1">
      <alignment horizontal="right" shrinkToFit="1"/>
    </xf>
    <xf numFmtId="0" fontId="7" fillId="2" borderId="7" xfId="0" applyFont="1" applyFill="1" applyBorder="1" applyAlignment="1">
      <alignment horizontal="right" shrinkToFit="1"/>
    </xf>
    <xf numFmtId="0" fontId="7" fillId="2" borderId="10" xfId="0" applyFont="1" applyFill="1" applyBorder="1" applyAlignment="1">
      <alignment horizontal="right" shrinkToFit="1"/>
    </xf>
    <xf numFmtId="0" fontId="7" fillId="2" borderId="21" xfId="0" applyFont="1" applyFill="1" applyBorder="1" applyAlignment="1">
      <alignment horizontal="right" shrinkToFit="1"/>
    </xf>
    <xf numFmtId="0" fontId="16" fillId="0" borderId="13" xfId="0" applyFont="1" applyBorder="1" applyAlignment="1">
      <alignment horizontal="center" vertical="center" wrapText="1" shrinkToFit="1"/>
    </xf>
    <xf numFmtId="0" fontId="7" fillId="2" borderId="7" xfId="0" applyFont="1" applyFill="1" applyBorder="1" applyAlignment="1">
      <alignment shrinkToFit="1"/>
    </xf>
    <xf numFmtId="0" fontId="7" fillId="2" borderId="22" xfId="0" applyFont="1" applyFill="1" applyBorder="1" applyAlignment="1">
      <alignment shrinkToFit="1"/>
    </xf>
    <xf numFmtId="0" fontId="11" fillId="2" borderId="10" xfId="0" applyFont="1" applyFill="1" applyBorder="1" applyAlignment="1">
      <alignment shrinkToFit="1"/>
    </xf>
    <xf numFmtId="0" fontId="7" fillId="2" borderId="10" xfId="0" applyFont="1" applyFill="1" applyBorder="1" applyAlignment="1">
      <alignment shrinkToFit="1"/>
    </xf>
    <xf numFmtId="0" fontId="15" fillId="2" borderId="7" xfId="0" applyFont="1" applyFill="1" applyBorder="1" applyAlignment="1">
      <alignment shrinkToFit="1"/>
    </xf>
    <xf numFmtId="0" fontId="15" fillId="2" borderId="10" xfId="0" applyFont="1" applyFill="1" applyBorder="1" applyAlignment="1">
      <alignment shrinkToFit="1"/>
    </xf>
    <xf numFmtId="0" fontId="10" fillId="2" borderId="13" xfId="0" applyFont="1" applyFill="1" applyBorder="1" applyAlignment="1">
      <alignment horizontal="left" vertical="center" wrapText="1" shrinkToFit="1"/>
    </xf>
    <xf numFmtId="38" fontId="36" fillId="2" borderId="33" xfId="2" applyFont="1" applyFill="1" applyBorder="1" applyAlignment="1">
      <alignment shrinkToFit="1"/>
    </xf>
    <xf numFmtId="0" fontId="37" fillId="0" borderId="45" xfId="0" applyFont="1" applyBorder="1">
      <alignment vertical="center"/>
    </xf>
    <xf numFmtId="0" fontId="38" fillId="0" borderId="13" xfId="0" applyFont="1" applyBorder="1" applyAlignment="1"/>
    <xf numFmtId="0" fontId="38" fillId="0" borderId="23" xfId="0" applyFont="1" applyBorder="1" applyAlignment="1"/>
    <xf numFmtId="0" fontId="38" fillId="0" borderId="13" xfId="0" applyFont="1" applyBorder="1" applyAlignment="1">
      <alignment horizontal="left"/>
    </xf>
    <xf numFmtId="0" fontId="39" fillId="0" borderId="13" xfId="0" applyFont="1" applyBorder="1" applyAlignment="1"/>
    <xf numFmtId="0" fontId="40" fillId="0" borderId="13" xfId="0" applyFont="1" applyBorder="1" applyAlignment="1"/>
    <xf numFmtId="186" fontId="14" fillId="0" borderId="16" xfId="0" applyNumberFormat="1" applyFont="1" applyBorder="1" applyAlignment="1"/>
    <xf numFmtId="49" fontId="31" fillId="2" borderId="13" xfId="0" applyNumberFormat="1" applyFont="1" applyFill="1" applyBorder="1" applyAlignment="1">
      <alignment shrinkToFit="1"/>
    </xf>
    <xf numFmtId="0" fontId="38" fillId="0" borderId="33" xfId="0" applyFont="1" applyBorder="1" applyAlignment="1"/>
    <xf numFmtId="0" fontId="41" fillId="0" borderId="8" xfId="0" applyFont="1" applyBorder="1" applyAlignment="1"/>
    <xf numFmtId="0" fontId="42" fillId="2" borderId="16" xfId="0" applyFont="1" applyFill="1" applyBorder="1" applyAlignment="1">
      <alignment vertical="center" wrapText="1" shrinkToFit="1"/>
    </xf>
    <xf numFmtId="49" fontId="19" fillId="0" borderId="68" xfId="3" applyNumberFormat="1" applyFont="1" applyBorder="1" applyAlignment="1">
      <alignment vertical="center" shrinkToFit="1"/>
    </xf>
    <xf numFmtId="49" fontId="19" fillId="0" borderId="67" xfId="3" applyNumberFormat="1" applyFont="1" applyBorder="1" applyAlignment="1">
      <alignment vertical="center" shrinkToFit="1"/>
    </xf>
    <xf numFmtId="49" fontId="19" fillId="0" borderId="66" xfId="3" applyNumberFormat="1" applyFont="1" applyBorder="1" applyAlignment="1">
      <alignment vertical="center" shrinkToFit="1"/>
    </xf>
    <xf numFmtId="188" fontId="0" fillId="0" borderId="70" xfId="0" applyNumberFormat="1" applyBorder="1" applyAlignment="1">
      <alignment horizontal="right" vertical="center"/>
    </xf>
  </cellXfs>
  <cellStyles count="4">
    <cellStyle name="桁区切り" xfId="1" builtinId="6"/>
    <cellStyle name="桁区切り 2 2" xfId="2"/>
    <cellStyle name="標準" xfId="0" builtinId="0"/>
    <cellStyle name="標準_共通費計算（建築）"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95250</xdr:colOff>
      <xdr:row>24</xdr:row>
      <xdr:rowOff>158750</xdr:rowOff>
    </xdr:from>
    <xdr:to>
      <xdr:col>10</xdr:col>
      <xdr:colOff>476250</xdr:colOff>
      <xdr:row>24</xdr:row>
      <xdr:rowOff>158750</xdr:rowOff>
    </xdr:to>
    <xdr:cxnSp macro="">
      <xdr:nvCxnSpPr>
        <xdr:cNvPr id="6" name="直線コネクタ 5">
          <a:extLst>
            <a:ext uri="{FF2B5EF4-FFF2-40B4-BE49-F238E27FC236}">
              <a16:creationId xmlns:a16="http://schemas.microsoft.com/office/drawing/2014/main" xmlns="" id="{D55A8930-8C6A-FB8B-0E01-C3B4EE072148}"/>
            </a:ext>
          </a:extLst>
        </xdr:cNvPr>
        <xdr:cNvCxnSpPr/>
      </xdr:nvCxnSpPr>
      <xdr:spPr>
        <a:xfrm>
          <a:off x="492125" y="6731000"/>
          <a:ext cx="754062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31750</xdr:colOff>
      <xdr:row>26</xdr:row>
      <xdr:rowOff>142875</xdr:rowOff>
    </xdr:from>
    <xdr:to>
      <xdr:col>10</xdr:col>
      <xdr:colOff>444500</xdr:colOff>
      <xdr:row>26</xdr:row>
      <xdr:rowOff>142875</xdr:rowOff>
    </xdr:to>
    <xdr:cxnSp macro="">
      <xdr:nvCxnSpPr>
        <xdr:cNvPr id="8" name="直線コネクタ 7">
          <a:extLst>
            <a:ext uri="{FF2B5EF4-FFF2-40B4-BE49-F238E27FC236}">
              <a16:creationId xmlns:a16="http://schemas.microsoft.com/office/drawing/2014/main" xmlns="" id="{13350C2A-9FD2-F1F4-55DC-087A8E20BBDB}"/>
            </a:ext>
          </a:extLst>
        </xdr:cNvPr>
        <xdr:cNvCxnSpPr/>
      </xdr:nvCxnSpPr>
      <xdr:spPr>
        <a:xfrm>
          <a:off x="428625" y="7254875"/>
          <a:ext cx="7572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zoomScale="60" zoomScaleNormal="100" workbookViewId="0">
      <selection activeCell="B7" sqref="B7"/>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33"/>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65">
        <f>INT(D5*I5)</f>
        <v>0</v>
      </c>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80"/>
      <c r="B7" s="81"/>
      <c r="C7" s="60"/>
      <c r="D7" s="82"/>
      <c r="E7" s="62"/>
      <c r="F7" s="83"/>
      <c r="G7" s="83"/>
      <c r="H7" s="84"/>
      <c r="I7" s="64"/>
      <c r="J7" s="85">
        <f>INT(D7*I7)</f>
        <v>0</v>
      </c>
      <c r="K7" s="40"/>
      <c r="L7" s="67"/>
      <c r="M7" s="68"/>
      <c r="N7" s="43"/>
      <c r="O7" s="86"/>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c r="B9" s="81"/>
      <c r="C9" s="60"/>
      <c r="D9" s="90"/>
      <c r="E9" s="62"/>
      <c r="F9" s="62"/>
      <c r="G9" s="62"/>
      <c r="H9" s="84"/>
      <c r="I9" s="64"/>
      <c r="J9" s="85">
        <f>INT(D9*I9)</f>
        <v>0</v>
      </c>
      <c r="K9" s="40"/>
      <c r="L9" s="67"/>
      <c r="M9" s="68"/>
      <c r="N9" s="69"/>
      <c r="O9" s="86"/>
      <c r="P9" s="87"/>
      <c r="Q9" s="46"/>
      <c r="R9" s="37"/>
    </row>
    <row r="10" spans="1:18" ht="21" customHeight="1">
      <c r="A10" s="17"/>
      <c r="B10" s="72"/>
      <c r="C10" s="48"/>
      <c r="D10" s="91"/>
      <c r="E10" s="89"/>
      <c r="F10" s="89"/>
      <c r="G10" s="89"/>
      <c r="H10" s="58"/>
      <c r="I10" s="76"/>
      <c r="J10" s="77"/>
      <c r="K10" s="25"/>
      <c r="L10" s="53"/>
      <c r="M10" s="54"/>
      <c r="N10" s="92"/>
      <c r="O10" s="56"/>
      <c r="P10" s="79"/>
      <c r="Q10" s="31"/>
      <c r="R10" s="58"/>
    </row>
    <row r="11" spans="1:18" ht="21" customHeight="1">
      <c r="A11" s="80"/>
      <c r="B11" s="81"/>
      <c r="C11" s="60"/>
      <c r="D11" s="61"/>
      <c r="E11" s="62"/>
      <c r="F11" s="62"/>
      <c r="G11" s="62"/>
      <c r="H11" s="84"/>
      <c r="I11" s="64"/>
      <c r="J11" s="85">
        <f>INT(D11*I11)</f>
        <v>0</v>
      </c>
      <c r="K11" s="40"/>
      <c r="L11" s="67"/>
      <c r="M11" s="68"/>
      <c r="N11" s="69"/>
      <c r="O11" s="86"/>
      <c r="P11" s="93"/>
      <c r="Q11" s="46"/>
      <c r="R11" s="37"/>
    </row>
    <row r="12" spans="1:18" ht="21" customHeight="1">
      <c r="A12" s="17"/>
      <c r="B12" s="72"/>
      <c r="C12" s="48"/>
      <c r="D12" s="91"/>
      <c r="E12" s="89"/>
      <c r="F12" s="89"/>
      <c r="G12" s="89"/>
      <c r="H12" s="94"/>
      <c r="I12" s="76"/>
      <c r="J12" s="77"/>
      <c r="K12" s="25"/>
      <c r="L12" s="53"/>
      <c r="M12" s="54"/>
      <c r="N12" s="92"/>
      <c r="O12" s="56"/>
      <c r="P12" s="79"/>
      <c r="Q12" s="31"/>
      <c r="R12" s="58"/>
    </row>
    <row r="13" spans="1:18" ht="21" customHeight="1">
      <c r="A13" s="13"/>
      <c r="B13" s="81"/>
      <c r="C13" s="60"/>
      <c r="D13" s="61"/>
      <c r="E13" s="62"/>
      <c r="F13" s="62"/>
      <c r="G13" s="62"/>
      <c r="H13" s="37"/>
      <c r="I13" s="64"/>
      <c r="J13" s="85">
        <f>INT(D13*I13)</f>
        <v>0</v>
      </c>
      <c r="K13" s="40"/>
      <c r="L13" s="67"/>
      <c r="M13" s="68"/>
      <c r="N13" s="69"/>
      <c r="O13" s="86"/>
      <c r="P13" s="93"/>
      <c r="Q13" s="46"/>
      <c r="R13" s="37"/>
    </row>
    <row r="14" spans="1:18" ht="21" customHeight="1">
      <c r="A14" s="18"/>
      <c r="B14" s="72"/>
      <c r="C14" s="48"/>
      <c r="D14" s="91"/>
      <c r="E14" s="89"/>
      <c r="F14" s="74"/>
      <c r="G14" s="74"/>
      <c r="H14" s="94"/>
      <c r="I14" s="76"/>
      <c r="J14" s="77"/>
      <c r="K14" s="25"/>
      <c r="L14" s="53"/>
      <c r="M14" s="54"/>
      <c r="N14" s="95"/>
      <c r="O14" s="96"/>
      <c r="P14" s="79"/>
      <c r="Q14" s="31"/>
      <c r="R14" s="58"/>
    </row>
    <row r="15" spans="1:18" ht="21" customHeight="1">
      <c r="A15" s="13"/>
      <c r="B15" s="81"/>
      <c r="C15" s="14"/>
      <c r="D15" s="61"/>
      <c r="E15" s="62"/>
      <c r="F15" s="97"/>
      <c r="G15" s="97"/>
      <c r="H15" s="98"/>
      <c r="I15" s="64"/>
      <c r="J15" s="85">
        <f>INT(D15*I15)</f>
        <v>0</v>
      </c>
      <c r="K15" s="40"/>
      <c r="L15" s="67"/>
      <c r="M15" s="68"/>
      <c r="N15" s="43"/>
      <c r="O15" s="86"/>
      <c r="P15" s="93"/>
      <c r="Q15" s="46"/>
      <c r="R15" s="37"/>
    </row>
    <row r="16" spans="1:18" ht="21" customHeight="1">
      <c r="A16" s="17"/>
      <c r="B16" s="72"/>
      <c r="C16" s="48"/>
      <c r="D16" s="99"/>
      <c r="E16" s="89"/>
      <c r="F16" s="74"/>
      <c r="G16" s="74"/>
      <c r="H16" s="22"/>
      <c r="I16" s="76"/>
      <c r="J16" s="77"/>
      <c r="K16" s="25"/>
      <c r="L16" s="53"/>
      <c r="M16" s="54"/>
      <c r="N16" s="95"/>
      <c r="O16" s="96"/>
      <c r="P16" s="79"/>
      <c r="Q16" s="31"/>
      <c r="R16" s="58"/>
    </row>
    <row r="17" spans="1:18" ht="21" customHeight="1">
      <c r="A17" s="13"/>
      <c r="B17" s="81"/>
      <c r="C17" s="60"/>
      <c r="D17" s="61"/>
      <c r="E17" s="62"/>
      <c r="F17" s="97"/>
      <c r="G17" s="97"/>
      <c r="H17" s="100"/>
      <c r="I17" s="64"/>
      <c r="J17" s="85">
        <f>INT(D17*I17)</f>
        <v>0</v>
      </c>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c r="B19" s="81"/>
      <c r="C19" s="60"/>
      <c r="D19" s="61"/>
      <c r="E19" s="62"/>
      <c r="F19" s="97"/>
      <c r="G19" s="97"/>
      <c r="H19" s="63"/>
      <c r="I19" s="64"/>
      <c r="J19" s="85">
        <f>INT(D19*I19)</f>
        <v>0</v>
      </c>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c r="B21" s="81"/>
      <c r="C21" s="60"/>
      <c r="D21" s="61"/>
      <c r="E21" s="62"/>
      <c r="F21" s="62"/>
      <c r="G21" s="62"/>
      <c r="H21" s="37"/>
      <c r="I21" s="64"/>
      <c r="J21" s="85">
        <f>INT(D21*I21)</f>
        <v>0</v>
      </c>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c r="B23" s="81"/>
      <c r="C23" s="60"/>
      <c r="D23" s="61"/>
      <c r="E23" s="62"/>
      <c r="F23" s="97"/>
      <c r="G23" s="97"/>
      <c r="H23" s="63"/>
      <c r="I23" s="64"/>
      <c r="J23" s="85">
        <f>INT(D23*I23)</f>
        <v>0</v>
      </c>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c r="B25" s="81"/>
      <c r="C25" s="60"/>
      <c r="D25" s="61"/>
      <c r="E25" s="62"/>
      <c r="F25" s="97"/>
      <c r="G25" s="97"/>
      <c r="H25" s="63"/>
      <c r="I25" s="64"/>
      <c r="J25" s="85">
        <f>INT(D25*I25)</f>
        <v>0</v>
      </c>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c r="B27" s="104"/>
      <c r="C27" s="60"/>
      <c r="D27" s="61"/>
      <c r="E27" s="62"/>
      <c r="F27" s="97"/>
      <c r="G27" s="97"/>
      <c r="H27" s="84"/>
      <c r="I27" s="64"/>
      <c r="J27" s="85">
        <f>INT(D27*I27)</f>
        <v>0</v>
      </c>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f>INT(D29*I29)</f>
        <v>0</v>
      </c>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f>INT(D31*I31)</f>
        <v>0</v>
      </c>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f>INT(D33*I33)</f>
        <v>0</v>
      </c>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f>INT(D35*I35)</f>
        <v>0</v>
      </c>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f>INT(D37*I37)</f>
        <v>0</v>
      </c>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f>INT(D39*I39)</f>
        <v>0</v>
      </c>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f>INT(D41*I41)</f>
        <v>0</v>
      </c>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f>INT(D43*I43)</f>
        <v>0</v>
      </c>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f>SUM(J6:J43)</f>
        <v>0</v>
      </c>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2" orientation="portrait" verticalDpi="0" r:id="rId1"/>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32" zoomScale="82" zoomScaleNormal="100" zoomScaleSheetLayoutView="82" workbookViewId="0">
      <selection activeCell="J45" sqref="J4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5</v>
      </c>
      <c r="B3" s="33" t="s">
        <v>151</v>
      </c>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80">
        <v>1</v>
      </c>
      <c r="B7" s="81" t="s">
        <v>152</v>
      </c>
      <c r="C7" s="60"/>
      <c r="D7" s="82">
        <v>3.51</v>
      </c>
      <c r="E7" s="62"/>
      <c r="F7" s="83"/>
      <c r="G7" s="83"/>
      <c r="H7" s="84"/>
      <c r="I7" s="64"/>
      <c r="J7" s="85">
        <f>INT(D7*I7)</f>
        <v>0</v>
      </c>
      <c r="K7" s="40"/>
      <c r="L7" s="67"/>
      <c r="M7" s="68"/>
      <c r="N7" s="43"/>
      <c r="O7" s="86"/>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v>2</v>
      </c>
      <c r="B9" s="81" t="s">
        <v>153</v>
      </c>
      <c r="C9" s="60" t="s">
        <v>154</v>
      </c>
      <c r="D9" s="90">
        <v>187.21</v>
      </c>
      <c r="E9" s="62"/>
      <c r="F9" s="62"/>
      <c r="G9" s="62"/>
      <c r="H9" s="84"/>
      <c r="I9" s="64"/>
      <c r="J9" s="85">
        <f>INT(D9*I9)</f>
        <v>0</v>
      </c>
      <c r="K9" s="40"/>
      <c r="L9" s="67"/>
      <c r="M9" s="68"/>
      <c r="N9" s="69"/>
      <c r="O9" s="86"/>
      <c r="P9" s="87"/>
      <c r="Q9" s="46"/>
      <c r="R9" s="37"/>
    </row>
    <row r="10" spans="1:18" ht="21" customHeight="1">
      <c r="A10" s="17"/>
      <c r="B10" s="72"/>
      <c r="C10" s="48"/>
      <c r="D10" s="91"/>
      <c r="E10" s="89"/>
      <c r="F10" s="89"/>
      <c r="G10" s="89"/>
      <c r="H10" s="58"/>
      <c r="I10" s="76"/>
      <c r="J10" s="77"/>
      <c r="K10" s="25"/>
      <c r="L10" s="53"/>
      <c r="M10" s="54"/>
      <c r="N10" s="92"/>
      <c r="O10" s="56"/>
      <c r="P10" s="79"/>
      <c r="Q10" s="31"/>
      <c r="R10" s="58"/>
    </row>
    <row r="11" spans="1:18" ht="21" customHeight="1">
      <c r="A11" s="80">
        <v>3</v>
      </c>
      <c r="B11" s="81" t="s">
        <v>155</v>
      </c>
      <c r="C11" s="60"/>
      <c r="D11" s="61">
        <v>887</v>
      </c>
      <c r="E11" s="62"/>
      <c r="F11" s="97"/>
      <c r="G11" s="97"/>
      <c r="H11" s="100"/>
      <c r="I11" s="64"/>
      <c r="J11" s="85">
        <f>INT(D11*I11)</f>
        <v>0</v>
      </c>
      <c r="K11" s="40"/>
      <c r="L11" s="67"/>
      <c r="M11" s="68"/>
      <c r="N11" s="69"/>
      <c r="O11" s="86"/>
      <c r="P11" s="93"/>
      <c r="Q11" s="46"/>
      <c r="R11" s="37"/>
    </row>
    <row r="12" spans="1:18" ht="21" customHeight="1">
      <c r="A12" s="17"/>
      <c r="B12" s="72"/>
      <c r="C12" s="48"/>
      <c r="D12" s="91"/>
      <c r="E12" s="89"/>
      <c r="F12" s="89"/>
      <c r="G12" s="89"/>
      <c r="H12" s="94"/>
      <c r="I12" s="76"/>
      <c r="J12" s="77"/>
      <c r="K12" s="25"/>
      <c r="L12" s="53"/>
      <c r="M12" s="54"/>
      <c r="N12" s="92"/>
      <c r="O12" s="56"/>
      <c r="P12" s="79"/>
      <c r="Q12" s="31"/>
      <c r="R12" s="58"/>
    </row>
    <row r="13" spans="1:18" ht="21" customHeight="1">
      <c r="A13" s="13"/>
      <c r="B13" s="81"/>
      <c r="C13" s="60"/>
      <c r="D13" s="61"/>
      <c r="E13" s="62"/>
      <c r="F13" s="62"/>
      <c r="G13" s="62"/>
      <c r="H13" s="37"/>
      <c r="I13" s="64"/>
      <c r="J13" s="85"/>
      <c r="K13" s="40"/>
      <c r="L13" s="67"/>
      <c r="M13" s="68"/>
      <c r="N13" s="69"/>
      <c r="O13" s="86"/>
      <c r="P13" s="93"/>
      <c r="Q13" s="46"/>
      <c r="R13" s="37"/>
    </row>
    <row r="14" spans="1:18" ht="21" customHeight="1">
      <c r="A14" s="18"/>
      <c r="B14" s="72"/>
      <c r="C14" s="48"/>
      <c r="D14" s="91"/>
      <c r="E14" s="89"/>
      <c r="F14" s="74"/>
      <c r="G14" s="74"/>
      <c r="H14" s="94"/>
      <c r="I14" s="76"/>
      <c r="J14" s="77"/>
      <c r="K14" s="25"/>
      <c r="L14" s="53"/>
      <c r="M14" s="54"/>
      <c r="N14" s="95"/>
      <c r="O14" s="96"/>
      <c r="P14" s="79"/>
      <c r="Q14" s="31"/>
      <c r="R14" s="58"/>
    </row>
    <row r="15" spans="1:18" ht="21" customHeight="1">
      <c r="A15" s="13"/>
      <c r="B15" s="81"/>
      <c r="C15" s="14"/>
      <c r="D15" s="61"/>
      <c r="E15" s="62"/>
      <c r="F15" s="97"/>
      <c r="G15" s="97"/>
      <c r="H15" s="98"/>
      <c r="I15" s="64"/>
      <c r="J15" s="85"/>
      <c r="K15" s="40"/>
      <c r="L15" s="67"/>
      <c r="M15" s="68"/>
      <c r="N15" s="43"/>
      <c r="O15" s="86"/>
      <c r="P15" s="93"/>
      <c r="Q15" s="46"/>
      <c r="R15" s="37"/>
    </row>
    <row r="16" spans="1:18" ht="21" customHeight="1">
      <c r="A16" s="17"/>
      <c r="B16" s="72"/>
      <c r="C16" s="48"/>
      <c r="D16" s="99"/>
      <c r="E16" s="89"/>
      <c r="F16" s="74"/>
      <c r="G16" s="74"/>
      <c r="H16" s="22"/>
      <c r="I16" s="76"/>
      <c r="J16" s="77"/>
      <c r="K16" s="25"/>
      <c r="L16" s="53"/>
      <c r="M16" s="54"/>
      <c r="N16" s="95"/>
      <c r="O16" s="96"/>
      <c r="P16" s="79"/>
      <c r="Q16" s="31"/>
      <c r="R16" s="58"/>
    </row>
    <row r="17" spans="1:18" ht="21" customHeight="1">
      <c r="A17" s="13"/>
      <c r="B17" s="81"/>
      <c r="C17" s="60"/>
      <c r="D17" s="61"/>
      <c r="E17" s="62"/>
      <c r="F17" s="97"/>
      <c r="G17" s="97"/>
      <c r="H17" s="100"/>
      <c r="I17" s="64"/>
      <c r="J17" s="85"/>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c r="B19" s="81"/>
      <c r="C19" s="60"/>
      <c r="D19" s="61"/>
      <c r="E19" s="62"/>
      <c r="F19" s="97"/>
      <c r="G19" s="97"/>
      <c r="H19" s="63"/>
      <c r="I19" s="64"/>
      <c r="J19" s="85"/>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c r="B21" s="81"/>
      <c r="C21" s="60"/>
      <c r="D21" s="61"/>
      <c r="E21" s="62"/>
      <c r="F21" s="62"/>
      <c r="G21" s="62"/>
      <c r="H21" s="37"/>
      <c r="I21" s="64"/>
      <c r="J21" s="85"/>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c r="B23" s="81"/>
      <c r="C23" s="60"/>
      <c r="D23" s="61"/>
      <c r="E23" s="62"/>
      <c r="F23" s="97"/>
      <c r="G23" s="97"/>
      <c r="H23" s="63"/>
      <c r="I23" s="64"/>
      <c r="J23" s="85"/>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c r="B25" s="81"/>
      <c r="C25" s="60"/>
      <c r="D25" s="61"/>
      <c r="E25" s="62"/>
      <c r="F25" s="97"/>
      <c r="G25" s="97"/>
      <c r="H25" s="63"/>
      <c r="I25" s="64"/>
      <c r="J25" s="85"/>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c r="B27" s="104"/>
      <c r="C27" s="60"/>
      <c r="D27" s="61"/>
      <c r="E27" s="62"/>
      <c r="F27" s="97"/>
      <c r="G27" s="97"/>
      <c r="H27" s="84"/>
      <c r="I27" s="64"/>
      <c r="J27" s="85"/>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f>SUM(J6:J43)</f>
        <v>0</v>
      </c>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36" zoomScale="112" zoomScaleNormal="100" zoomScaleSheetLayoutView="112" workbookViewId="0">
      <selection activeCell="J45" sqref="J4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6</v>
      </c>
      <c r="B3" s="33" t="s">
        <v>156</v>
      </c>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80">
        <v>1</v>
      </c>
      <c r="B7" s="81" t="s">
        <v>158</v>
      </c>
      <c r="C7" s="60"/>
      <c r="D7" s="82">
        <v>126.2</v>
      </c>
      <c r="E7" s="62" t="s">
        <v>100</v>
      </c>
      <c r="F7" s="83"/>
      <c r="G7" s="83"/>
      <c r="H7" s="84"/>
      <c r="I7" s="64"/>
      <c r="J7" s="85">
        <f>INT(D7*I7)</f>
        <v>0</v>
      </c>
      <c r="K7" s="40"/>
      <c r="L7" s="67"/>
      <c r="M7" s="68"/>
      <c r="N7" s="43"/>
      <c r="O7" s="86"/>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v>2</v>
      </c>
      <c r="B9" s="81" t="s">
        <v>247</v>
      </c>
      <c r="C9" s="60"/>
      <c r="D9" s="90">
        <v>1242.7</v>
      </c>
      <c r="E9" s="62" t="s">
        <v>129</v>
      </c>
      <c r="F9" s="62"/>
      <c r="G9" s="62"/>
      <c r="H9" s="84"/>
      <c r="I9" s="64"/>
      <c r="J9" s="85">
        <f>INT(D9*I9)</f>
        <v>0</v>
      </c>
      <c r="K9" s="40"/>
      <c r="L9" s="67"/>
      <c r="M9" s="68"/>
      <c r="N9" s="69"/>
      <c r="O9" s="86"/>
      <c r="P9" s="87"/>
      <c r="Q9" s="46"/>
      <c r="R9" s="37"/>
    </row>
    <row r="10" spans="1:18" ht="21" customHeight="1">
      <c r="A10" s="17"/>
      <c r="B10" s="72"/>
      <c r="C10" s="48"/>
      <c r="D10" s="88"/>
      <c r="E10" s="89"/>
      <c r="F10" s="89"/>
      <c r="G10" s="89"/>
      <c r="H10" s="58"/>
      <c r="I10" s="76"/>
      <c r="J10" s="77"/>
      <c r="K10" s="25"/>
      <c r="L10" s="53"/>
      <c r="M10" s="54"/>
      <c r="N10" s="92"/>
      <c r="O10" s="56"/>
      <c r="P10" s="79"/>
      <c r="Q10" s="31"/>
      <c r="R10" s="58"/>
    </row>
    <row r="11" spans="1:18" ht="21" customHeight="1">
      <c r="A11" s="80">
        <v>3</v>
      </c>
      <c r="B11" s="81" t="s">
        <v>157</v>
      </c>
      <c r="C11" s="60"/>
      <c r="D11" s="90">
        <v>6995.8</v>
      </c>
      <c r="E11" s="62" t="s">
        <v>129</v>
      </c>
      <c r="F11" s="62"/>
      <c r="G11" s="62"/>
      <c r="H11" s="84"/>
      <c r="I11" s="64"/>
      <c r="J11" s="85">
        <f>INT(D11*I11)</f>
        <v>0</v>
      </c>
      <c r="K11" s="40"/>
      <c r="L11" s="67"/>
      <c r="M11" s="68"/>
      <c r="N11" s="69"/>
      <c r="O11" s="86"/>
      <c r="P11" s="93"/>
      <c r="Q11" s="46"/>
      <c r="R11" s="37"/>
    </row>
    <row r="12" spans="1:18" ht="21" customHeight="1">
      <c r="A12" s="17"/>
      <c r="B12" s="72"/>
      <c r="C12" s="48"/>
      <c r="D12" s="91"/>
      <c r="E12" s="89"/>
      <c r="F12" s="89"/>
      <c r="G12" s="89"/>
      <c r="H12" s="94"/>
      <c r="I12" s="76"/>
      <c r="J12" s="77"/>
      <c r="K12" s="25"/>
      <c r="L12" s="53"/>
      <c r="M12" s="54"/>
      <c r="N12" s="92"/>
      <c r="O12" s="56"/>
      <c r="P12" s="79"/>
      <c r="Q12" s="31"/>
      <c r="R12" s="58"/>
    </row>
    <row r="13" spans="1:18" ht="21" customHeight="1">
      <c r="A13" s="13">
        <v>4</v>
      </c>
      <c r="B13" s="81" t="s">
        <v>159</v>
      </c>
      <c r="C13" s="60"/>
      <c r="D13" s="90">
        <v>23828.7</v>
      </c>
      <c r="E13" s="62" t="s">
        <v>129</v>
      </c>
      <c r="F13" s="62"/>
      <c r="G13" s="62"/>
      <c r="H13" s="37"/>
      <c r="I13" s="64"/>
      <c r="J13" s="85">
        <f>INT(D13*I13)</f>
        <v>0</v>
      </c>
      <c r="K13" s="40"/>
      <c r="L13" s="67"/>
      <c r="M13" s="68"/>
      <c r="N13" s="69"/>
      <c r="O13" s="86"/>
      <c r="P13" s="93"/>
      <c r="Q13" s="46"/>
      <c r="R13" s="37"/>
    </row>
    <row r="14" spans="1:18" ht="21" customHeight="1">
      <c r="A14" s="18"/>
      <c r="B14" s="72"/>
      <c r="C14" s="48"/>
      <c r="D14" s="99"/>
      <c r="E14" s="89"/>
      <c r="F14" s="74"/>
      <c r="G14" s="74"/>
      <c r="H14" s="94"/>
      <c r="I14" s="76"/>
      <c r="J14" s="77"/>
      <c r="K14" s="25"/>
      <c r="L14" s="53"/>
      <c r="M14" s="54"/>
      <c r="N14" s="95"/>
      <c r="O14" s="96"/>
      <c r="P14" s="79"/>
      <c r="Q14" s="31"/>
      <c r="R14" s="58"/>
    </row>
    <row r="15" spans="1:18" ht="21" customHeight="1">
      <c r="A15" s="13">
        <v>5</v>
      </c>
      <c r="B15" s="81" t="s">
        <v>160</v>
      </c>
      <c r="C15" s="60"/>
      <c r="D15" s="90">
        <v>23828.7</v>
      </c>
      <c r="E15" s="62" t="s">
        <v>129</v>
      </c>
      <c r="F15" s="97"/>
      <c r="G15" s="97"/>
      <c r="H15" s="98"/>
      <c r="I15" s="64"/>
      <c r="J15" s="85">
        <f>INT(D15*I15)</f>
        <v>0</v>
      </c>
      <c r="K15" s="40"/>
      <c r="L15" s="67"/>
      <c r="M15" s="68"/>
      <c r="N15" s="43"/>
      <c r="O15" s="86"/>
      <c r="P15" s="93"/>
      <c r="Q15" s="46"/>
      <c r="R15" s="37"/>
    </row>
    <row r="16" spans="1:18" ht="21" customHeight="1">
      <c r="A16" s="17"/>
      <c r="B16" s="72"/>
      <c r="C16" s="48"/>
      <c r="D16" s="99"/>
      <c r="E16" s="89"/>
      <c r="F16" s="74"/>
      <c r="G16" s="74"/>
      <c r="H16" s="22"/>
      <c r="I16" s="76"/>
      <c r="J16" s="77"/>
      <c r="K16" s="25"/>
      <c r="L16" s="53"/>
      <c r="M16" s="54"/>
      <c r="N16" s="95"/>
      <c r="O16" s="96"/>
      <c r="P16" s="79"/>
      <c r="Q16" s="31"/>
      <c r="R16" s="58"/>
    </row>
    <row r="17" spans="1:18" ht="21" customHeight="1">
      <c r="A17" s="13">
        <v>6</v>
      </c>
      <c r="B17" s="81" t="s">
        <v>161</v>
      </c>
      <c r="C17" s="60"/>
      <c r="D17" s="90">
        <v>23828.7</v>
      </c>
      <c r="E17" s="62" t="s">
        <v>129</v>
      </c>
      <c r="F17" s="97"/>
      <c r="G17" s="97"/>
      <c r="H17" s="100"/>
      <c r="I17" s="64"/>
      <c r="J17" s="85">
        <f>INT(D17*I17)</f>
        <v>0</v>
      </c>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c r="B19" s="81"/>
      <c r="C19" s="60"/>
      <c r="D19" s="90"/>
      <c r="E19" s="62"/>
      <c r="F19" s="97"/>
      <c r="G19" s="97"/>
      <c r="H19" s="63"/>
      <c r="I19" s="64"/>
      <c r="J19" s="85"/>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c r="B21" s="81"/>
      <c r="C21" s="60"/>
      <c r="D21" s="90"/>
      <c r="E21" s="62"/>
      <c r="F21" s="62"/>
      <c r="G21" s="62"/>
      <c r="H21" s="37"/>
      <c r="I21" s="64"/>
      <c r="J21" s="85"/>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c r="B23" s="81"/>
      <c r="C23" s="60"/>
      <c r="D23" s="61"/>
      <c r="E23" s="62"/>
      <c r="F23" s="97"/>
      <c r="G23" s="97"/>
      <c r="H23" s="63"/>
      <c r="I23" s="64"/>
      <c r="J23" s="85"/>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c r="B25" s="81"/>
      <c r="C25" s="60"/>
      <c r="D25" s="61"/>
      <c r="E25" s="62"/>
      <c r="F25" s="97"/>
      <c r="G25" s="97"/>
      <c r="H25" s="63"/>
      <c r="I25" s="64"/>
      <c r="J25" s="85"/>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c r="B27" s="104"/>
      <c r="C27" s="60"/>
      <c r="D27" s="61"/>
      <c r="E27" s="62"/>
      <c r="F27" s="97"/>
      <c r="G27" s="97"/>
      <c r="H27" s="84"/>
      <c r="I27" s="64"/>
      <c r="J27" s="85"/>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f>SUM(J6:J43)</f>
        <v>0</v>
      </c>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2" orientation="portrait" verticalDpi="0" r:id="rId1"/>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32" zoomScale="80" zoomScaleNormal="100" zoomScaleSheetLayoutView="80" workbookViewId="0">
      <selection activeCell="J45" sqref="J4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294" t="s">
        <v>248</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t="s">
        <v>230</v>
      </c>
      <c r="C6" s="16"/>
      <c r="D6" s="73"/>
      <c r="E6" s="74"/>
      <c r="F6" s="74"/>
      <c r="G6" s="74"/>
      <c r="H6" s="75"/>
      <c r="I6" s="140"/>
      <c r="J6" s="116"/>
      <c r="K6" s="25"/>
      <c r="L6" s="53"/>
      <c r="M6" s="54"/>
      <c r="N6" s="78"/>
      <c r="O6" s="56"/>
      <c r="P6" s="79"/>
      <c r="Q6" s="31"/>
      <c r="R6" s="58"/>
    </row>
    <row r="7" spans="1:18" ht="21" customHeight="1">
      <c r="A7" s="80">
        <v>12</v>
      </c>
      <c r="B7" s="81" t="s">
        <v>535</v>
      </c>
      <c r="C7" s="60"/>
      <c r="D7" s="296">
        <v>224.1</v>
      </c>
      <c r="E7" s="62" t="s">
        <v>231</v>
      </c>
      <c r="F7" s="83"/>
      <c r="G7" s="83"/>
      <c r="H7" s="84"/>
      <c r="I7" s="64"/>
      <c r="J7" s="85">
        <f>INT(D7*I7)</f>
        <v>0</v>
      </c>
      <c r="K7" s="40"/>
      <c r="L7" s="67"/>
      <c r="M7" s="68"/>
      <c r="N7" s="43"/>
      <c r="O7" s="86"/>
      <c r="P7" s="87"/>
      <c r="Q7" s="46"/>
      <c r="R7" s="37"/>
    </row>
    <row r="8" spans="1:18" ht="21" customHeight="1">
      <c r="A8" s="71"/>
      <c r="B8" s="72"/>
      <c r="C8" s="48"/>
      <c r="D8" s="91"/>
      <c r="E8" s="89"/>
      <c r="F8" s="89"/>
      <c r="G8" s="89"/>
      <c r="H8" s="75"/>
      <c r="I8" s="76"/>
      <c r="J8" s="77"/>
      <c r="K8" s="25"/>
      <c r="L8" s="53"/>
      <c r="M8" s="54"/>
      <c r="N8" s="55"/>
      <c r="O8" s="56"/>
      <c r="P8" s="79"/>
      <c r="Q8" s="31"/>
      <c r="R8" s="58"/>
    </row>
    <row r="9" spans="1:18" ht="21" customHeight="1">
      <c r="A9" s="80">
        <v>2</v>
      </c>
      <c r="B9" s="81" t="s">
        <v>249</v>
      </c>
      <c r="C9" s="60"/>
      <c r="D9" s="61">
        <v>452.42</v>
      </c>
      <c r="E9" s="62" t="s">
        <v>235</v>
      </c>
      <c r="F9" s="62"/>
      <c r="G9" s="62"/>
      <c r="H9" s="84"/>
      <c r="I9" s="64"/>
      <c r="J9" s="85">
        <f>INT(D9*I9)</f>
        <v>0</v>
      </c>
      <c r="K9" s="40"/>
      <c r="L9" s="67"/>
      <c r="M9" s="68"/>
      <c r="N9" s="69"/>
      <c r="O9" s="86"/>
      <c r="P9" s="87"/>
      <c r="Q9" s="46"/>
      <c r="R9" s="37"/>
    </row>
    <row r="10" spans="1:18" ht="21" customHeight="1">
      <c r="A10" s="17"/>
      <c r="B10" s="72"/>
      <c r="C10" s="48"/>
      <c r="D10" s="91"/>
      <c r="E10" s="89"/>
      <c r="F10" s="89"/>
      <c r="G10" s="89"/>
      <c r="H10" s="58"/>
      <c r="I10" s="76"/>
      <c r="J10" s="77"/>
      <c r="K10" s="25"/>
      <c r="L10" s="53"/>
      <c r="M10" s="54"/>
      <c r="N10" s="92"/>
      <c r="O10" s="56"/>
      <c r="P10" s="79"/>
      <c r="Q10" s="31"/>
      <c r="R10" s="58"/>
    </row>
    <row r="11" spans="1:18" ht="21" customHeight="1">
      <c r="A11" s="80">
        <v>3</v>
      </c>
      <c r="B11" s="81" t="s">
        <v>250</v>
      </c>
      <c r="C11" s="60" t="s">
        <v>251</v>
      </c>
      <c r="D11" s="61">
        <v>676.52</v>
      </c>
      <c r="E11" s="62" t="s">
        <v>256</v>
      </c>
      <c r="F11" s="62"/>
      <c r="G11" s="62"/>
      <c r="H11" s="84"/>
      <c r="I11" s="64"/>
      <c r="J11" s="85">
        <f>INT(D11*I11)</f>
        <v>0</v>
      </c>
      <c r="K11" s="40"/>
      <c r="L11" s="67"/>
      <c r="M11" s="68"/>
      <c r="N11" s="69"/>
      <c r="O11" s="86"/>
      <c r="P11" s="93"/>
      <c r="Q11" s="46"/>
      <c r="R11" s="37"/>
    </row>
    <row r="12" spans="1:18" ht="21" customHeight="1">
      <c r="A12" s="17"/>
      <c r="B12" s="72"/>
      <c r="C12" s="48"/>
      <c r="D12" s="91"/>
      <c r="E12" s="89"/>
      <c r="F12" s="89"/>
      <c r="G12" s="89"/>
      <c r="H12" s="94"/>
      <c r="I12" s="76"/>
      <c r="J12" s="77"/>
      <c r="K12" s="25"/>
      <c r="L12" s="53"/>
      <c r="M12" s="54"/>
      <c r="N12" s="92"/>
      <c r="O12" s="56"/>
      <c r="P12" s="79"/>
      <c r="Q12" s="31"/>
      <c r="R12" s="58"/>
    </row>
    <row r="13" spans="1:18" ht="21" customHeight="1">
      <c r="A13" s="13">
        <v>4</v>
      </c>
      <c r="B13" s="81" t="s">
        <v>252</v>
      </c>
      <c r="C13" s="60"/>
      <c r="D13" s="61">
        <v>9.6</v>
      </c>
      <c r="E13" s="62" t="s">
        <v>255</v>
      </c>
      <c r="F13" s="62"/>
      <c r="G13" s="62"/>
      <c r="H13" s="37"/>
      <c r="I13" s="64"/>
      <c r="J13" s="85">
        <f>INT(D13*I13)</f>
        <v>0</v>
      </c>
      <c r="K13" s="40"/>
      <c r="L13" s="67"/>
      <c r="M13" s="68"/>
      <c r="N13" s="69"/>
      <c r="O13" s="86"/>
      <c r="P13" s="93"/>
      <c r="Q13" s="46"/>
      <c r="R13" s="37"/>
    </row>
    <row r="14" spans="1:18" ht="21" customHeight="1">
      <c r="A14" s="18"/>
      <c r="B14" s="72"/>
      <c r="C14" s="48"/>
      <c r="D14" s="91"/>
      <c r="E14" s="89"/>
      <c r="F14" s="74"/>
      <c r="G14" s="74"/>
      <c r="H14" s="94"/>
      <c r="I14" s="76"/>
      <c r="J14" s="77"/>
      <c r="K14" s="25"/>
      <c r="L14" s="53"/>
      <c r="M14" s="54"/>
      <c r="N14" s="95"/>
      <c r="O14" s="96"/>
      <c r="P14" s="79"/>
      <c r="Q14" s="31"/>
      <c r="R14" s="58"/>
    </row>
    <row r="15" spans="1:18" ht="21" customHeight="1">
      <c r="A15" s="13">
        <v>5</v>
      </c>
      <c r="B15" s="81" t="s">
        <v>253</v>
      </c>
      <c r="C15" s="14"/>
      <c r="D15" s="61">
        <v>676.5</v>
      </c>
      <c r="E15" s="62" t="s">
        <v>258</v>
      </c>
      <c r="F15" s="97"/>
      <c r="G15" s="97"/>
      <c r="H15" s="98"/>
      <c r="I15" s="64"/>
      <c r="J15" s="85">
        <f>INT(D15*I15)</f>
        <v>0</v>
      </c>
      <c r="K15" s="40"/>
      <c r="L15" s="67"/>
      <c r="M15" s="68"/>
      <c r="N15" s="43"/>
      <c r="O15" s="86"/>
      <c r="P15" s="93"/>
      <c r="Q15" s="46"/>
      <c r="R15" s="37"/>
    </row>
    <row r="16" spans="1:18" ht="21" customHeight="1">
      <c r="A16" s="17"/>
      <c r="B16" s="72"/>
      <c r="C16" s="48"/>
      <c r="D16" s="99"/>
      <c r="E16" s="89"/>
      <c r="F16" s="74"/>
      <c r="G16" s="74"/>
      <c r="H16" s="22"/>
      <c r="I16" s="76"/>
      <c r="J16" s="77"/>
      <c r="K16" s="25"/>
      <c r="L16" s="53"/>
      <c r="M16" s="54"/>
      <c r="N16" s="95"/>
      <c r="O16" s="96"/>
      <c r="P16" s="79"/>
      <c r="Q16" s="31"/>
      <c r="R16" s="58"/>
    </row>
    <row r="17" spans="1:18" ht="21" customHeight="1">
      <c r="A17" s="13">
        <v>6</v>
      </c>
      <c r="B17" s="81" t="s">
        <v>254</v>
      </c>
      <c r="C17" s="60"/>
      <c r="D17" s="61">
        <v>676.5</v>
      </c>
      <c r="E17" s="62" t="s">
        <v>256</v>
      </c>
      <c r="F17" s="97"/>
      <c r="G17" s="97"/>
      <c r="H17" s="100"/>
      <c r="I17" s="64"/>
      <c r="J17" s="85">
        <f>INT(D17*I17)</f>
        <v>0</v>
      </c>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v>7</v>
      </c>
      <c r="B19" s="81" t="s">
        <v>234</v>
      </c>
      <c r="C19" s="60"/>
      <c r="D19" s="61">
        <v>676.5</v>
      </c>
      <c r="E19" s="62" t="s">
        <v>256</v>
      </c>
      <c r="F19" s="97"/>
      <c r="G19" s="97"/>
      <c r="H19" s="63"/>
      <c r="I19" s="64"/>
      <c r="J19" s="85">
        <f>INT(D19*I19)</f>
        <v>0</v>
      </c>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v>8</v>
      </c>
      <c r="B21" s="81" t="s">
        <v>233</v>
      </c>
      <c r="C21" s="60"/>
      <c r="D21" s="61">
        <v>1</v>
      </c>
      <c r="E21" s="62" t="s">
        <v>257</v>
      </c>
      <c r="F21" s="62"/>
      <c r="G21" s="62"/>
      <c r="H21" s="37"/>
      <c r="I21" s="64"/>
      <c r="J21" s="85">
        <f>INT(D21*I21)</f>
        <v>0</v>
      </c>
      <c r="K21" s="40"/>
      <c r="L21" s="67"/>
      <c r="M21" s="68"/>
      <c r="N21" s="69"/>
      <c r="O21" s="86"/>
      <c r="P21" s="93"/>
      <c r="Q21" s="46"/>
      <c r="R21" s="37"/>
    </row>
    <row r="22" spans="1:18" ht="21" customHeight="1">
      <c r="A22" s="18"/>
      <c r="B22" s="72"/>
      <c r="C22" s="48"/>
      <c r="D22" s="347"/>
      <c r="E22" s="89"/>
      <c r="F22" s="74"/>
      <c r="G22" s="74"/>
      <c r="H22" s="22"/>
      <c r="I22" s="76"/>
      <c r="J22" s="77"/>
      <c r="K22" s="25"/>
      <c r="L22" s="53"/>
      <c r="M22" s="54"/>
      <c r="N22" s="78"/>
      <c r="O22" s="96"/>
      <c r="P22" s="79"/>
      <c r="Q22" s="31"/>
      <c r="R22" s="58"/>
    </row>
    <row r="23" spans="1:18" ht="21" customHeight="1">
      <c r="A23" s="13">
        <v>9</v>
      </c>
      <c r="B23" s="81" t="s">
        <v>170</v>
      </c>
      <c r="C23" s="60"/>
      <c r="D23" s="348">
        <v>676.5</v>
      </c>
      <c r="E23" s="62" t="s">
        <v>258</v>
      </c>
      <c r="F23" s="97"/>
      <c r="G23" s="97"/>
      <c r="H23" s="63"/>
      <c r="I23" s="64"/>
      <c r="J23" s="85">
        <f>INT(D23*I23)</f>
        <v>0</v>
      </c>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v>10</v>
      </c>
      <c r="B25" s="81" t="s">
        <v>232</v>
      </c>
      <c r="C25" s="60"/>
      <c r="D25" s="61">
        <v>676.5</v>
      </c>
      <c r="E25" s="62" t="s">
        <v>256</v>
      </c>
      <c r="F25" s="97"/>
      <c r="G25" s="97"/>
      <c r="H25" s="63"/>
      <c r="I25" s="64"/>
      <c r="J25" s="85">
        <f>INT(D25*I25)</f>
        <v>0</v>
      </c>
      <c r="K25" s="40"/>
      <c r="L25" s="67"/>
      <c r="M25" s="68"/>
      <c r="N25" s="43"/>
      <c r="O25" s="86"/>
      <c r="P25" s="93"/>
      <c r="Q25" s="46"/>
      <c r="R25" s="37"/>
    </row>
    <row r="26" spans="1:18" ht="21" customHeight="1">
      <c r="A26" s="17"/>
      <c r="B26" s="72"/>
      <c r="C26" s="48"/>
      <c r="D26" s="99"/>
      <c r="E26" s="89"/>
      <c r="F26" s="74"/>
      <c r="G26" s="74"/>
      <c r="H26" s="75"/>
      <c r="I26" s="76"/>
      <c r="J26" s="77"/>
      <c r="K26" s="25"/>
      <c r="L26" s="53"/>
      <c r="M26" s="54"/>
      <c r="N26" s="95"/>
      <c r="O26" s="96"/>
      <c r="P26" s="79"/>
      <c r="Q26" s="31"/>
      <c r="R26" s="58"/>
    </row>
    <row r="27" spans="1:18" ht="21" customHeight="1">
      <c r="A27" s="13"/>
      <c r="B27" s="81"/>
      <c r="C27" s="60"/>
      <c r="D27" s="61"/>
      <c r="E27" s="62"/>
      <c r="F27" s="97"/>
      <c r="G27" s="97"/>
      <c r="H27" s="84"/>
      <c r="I27" s="64"/>
      <c r="J27" s="85"/>
      <c r="K27" s="40"/>
      <c r="L27" s="67"/>
      <c r="M27" s="68"/>
      <c r="N27" s="105"/>
      <c r="O27" s="86"/>
      <c r="P27" s="93"/>
      <c r="Q27" s="46"/>
      <c r="R27" s="37"/>
    </row>
    <row r="28" spans="1:18" ht="21" customHeight="1">
      <c r="A28" s="17"/>
      <c r="B28" s="269"/>
      <c r="C28" s="48"/>
      <c r="D28" s="99"/>
      <c r="E28" s="89"/>
      <c r="F28" s="106"/>
      <c r="G28" s="106"/>
      <c r="H28" s="107"/>
      <c r="I28" s="76"/>
      <c r="J28" s="77"/>
      <c r="K28" s="25"/>
      <c r="L28" s="53"/>
      <c r="M28" s="54"/>
      <c r="N28" s="95"/>
      <c r="O28" s="96"/>
      <c r="P28" s="79"/>
      <c r="Q28" s="31"/>
      <c r="R28" s="58"/>
    </row>
    <row r="29" spans="1:18" ht="21" customHeight="1">
      <c r="A29" s="13"/>
      <c r="B29" s="59"/>
      <c r="C29" s="60"/>
      <c r="D29" s="61"/>
      <c r="E29" s="62"/>
      <c r="F29" s="108"/>
      <c r="G29" s="108"/>
      <c r="H29" s="37"/>
      <c r="I29" s="64"/>
      <c r="J29" s="85"/>
      <c r="K29" s="40"/>
      <c r="L29" s="67"/>
      <c r="M29" s="68"/>
      <c r="N29" s="43"/>
      <c r="O29" s="86"/>
      <c r="P29" s="93"/>
      <c r="Q29" s="46"/>
      <c r="R29" s="37"/>
    </row>
    <row r="30" spans="1:18" ht="21" customHeight="1">
      <c r="A30" s="17"/>
      <c r="B30" s="72"/>
      <c r="C30" s="48"/>
      <c r="D30" s="99"/>
      <c r="E30" s="89"/>
      <c r="F30" s="106"/>
      <c r="G30" s="106"/>
      <c r="H30" s="107"/>
      <c r="I30" s="76"/>
      <c r="J30" s="77"/>
      <c r="K30" s="25"/>
      <c r="L30" s="53"/>
      <c r="M30" s="54"/>
      <c r="N30" s="95"/>
      <c r="O30" s="96"/>
      <c r="P30" s="79"/>
      <c r="Q30" s="31"/>
      <c r="R30" s="58"/>
    </row>
    <row r="31" spans="1:18" ht="21" customHeight="1">
      <c r="A31" s="13"/>
      <c r="B31" s="81"/>
      <c r="C31" s="60"/>
      <c r="D31" s="61"/>
      <c r="E31" s="62"/>
      <c r="F31" s="108"/>
      <c r="G31" s="108"/>
      <c r="H31" s="37"/>
      <c r="I31" s="64"/>
      <c r="J31" s="85"/>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c r="K35" s="40"/>
      <c r="L35" s="67"/>
      <c r="M35" s="68"/>
      <c r="N35" s="43"/>
      <c r="O35" s="86"/>
      <c r="P35" s="93"/>
      <c r="Q35" s="46"/>
      <c r="R35" s="37"/>
    </row>
    <row r="36" spans="1:18" ht="21" customHeight="1">
      <c r="A36" s="17"/>
      <c r="B36" s="103"/>
      <c r="C36" s="48"/>
      <c r="D36" s="91"/>
      <c r="E36" s="89"/>
      <c r="F36" s="89"/>
      <c r="G36" s="89"/>
      <c r="H36" s="94"/>
      <c r="I36" s="76"/>
      <c r="J36" s="77"/>
      <c r="K36" s="25"/>
      <c r="L36" s="53"/>
      <c r="M36" s="54"/>
      <c r="N36" s="95"/>
      <c r="O36" s="56"/>
      <c r="P36" s="79"/>
      <c r="Q36" s="31"/>
      <c r="R36" s="58"/>
    </row>
    <row r="37" spans="1:18" ht="21" customHeight="1">
      <c r="A37" s="13"/>
      <c r="B37" s="104"/>
      <c r="C37" s="60"/>
      <c r="D37" s="61"/>
      <c r="E37" s="62"/>
      <c r="F37" s="62"/>
      <c r="G37" s="62"/>
      <c r="H37" s="98"/>
      <c r="I37" s="64"/>
      <c r="J37" s="85"/>
      <c r="K37" s="40"/>
      <c r="L37" s="67"/>
      <c r="M37" s="68"/>
      <c r="N37" s="43"/>
      <c r="O37" s="86"/>
      <c r="P37" s="93"/>
      <c r="Q37" s="46"/>
      <c r="R37" s="37"/>
    </row>
    <row r="38" spans="1:18" ht="21" customHeight="1">
      <c r="A38" s="17"/>
      <c r="B38" s="103"/>
      <c r="C38" s="48"/>
      <c r="D38" s="99"/>
      <c r="E38" s="89"/>
      <c r="F38" s="89"/>
      <c r="G38" s="89"/>
      <c r="H38" s="94"/>
      <c r="I38" s="76"/>
      <c r="J38" s="77"/>
      <c r="K38" s="25"/>
      <c r="L38" s="53"/>
      <c r="M38" s="54"/>
      <c r="N38" s="95"/>
      <c r="O38" s="56"/>
      <c r="P38" s="79"/>
      <c r="Q38" s="31"/>
      <c r="R38" s="58"/>
    </row>
    <row r="39" spans="1:18" ht="21" customHeight="1">
      <c r="A39" s="13"/>
      <c r="B39" s="104"/>
      <c r="C39" s="60"/>
      <c r="D39" s="61"/>
      <c r="E39" s="62"/>
      <c r="F39" s="62"/>
      <c r="G39" s="62"/>
      <c r="H39" s="98"/>
      <c r="I39" s="64"/>
      <c r="J39" s="85"/>
      <c r="K39" s="40"/>
      <c r="L39" s="67"/>
      <c r="M39" s="68"/>
      <c r="N39" s="43"/>
      <c r="O39" s="86"/>
      <c r="P39" s="93"/>
      <c r="Q39" s="46"/>
      <c r="R39" s="37"/>
    </row>
    <row r="40" spans="1:18" ht="21" customHeight="1">
      <c r="A40" s="17"/>
      <c r="B40" s="103"/>
      <c r="C40" s="48"/>
      <c r="D40" s="99"/>
      <c r="E40" s="89"/>
      <c r="F40" s="106"/>
      <c r="G40" s="106"/>
      <c r="H40" s="22"/>
      <c r="I40" s="76"/>
      <c r="J40" s="77"/>
      <c r="K40" s="25"/>
      <c r="L40" s="53"/>
      <c r="M40" s="54"/>
      <c r="N40" s="95"/>
      <c r="O40" s="56"/>
      <c r="P40" s="79"/>
      <c r="Q40" s="31"/>
      <c r="R40" s="58"/>
    </row>
    <row r="41" spans="1:18" ht="21" customHeight="1">
      <c r="A41" s="13"/>
      <c r="B41" s="104"/>
      <c r="C41" s="60"/>
      <c r="D41" s="61"/>
      <c r="E41" s="62"/>
      <c r="F41" s="108"/>
      <c r="G41" s="108"/>
      <c r="H41" s="100"/>
      <c r="I41" s="64"/>
      <c r="J41" s="85"/>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2" orientation="portrait" verticalDpi="0" r:id="rId1"/>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34" zoomScale="96" zoomScaleNormal="100" zoomScaleSheetLayoutView="96" workbookViewId="0">
      <selection activeCell="J45" sqref="J4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33" t="s">
        <v>130</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80">
        <v>1</v>
      </c>
      <c r="B7" s="277" t="s">
        <v>259</v>
      </c>
      <c r="C7" s="60" t="s">
        <v>260</v>
      </c>
      <c r="D7" s="82">
        <v>31.31</v>
      </c>
      <c r="E7" s="62" t="s">
        <v>99</v>
      </c>
      <c r="F7" s="83"/>
      <c r="G7" s="83"/>
      <c r="H7" s="84"/>
      <c r="I7" s="64"/>
      <c r="J7" s="85">
        <f>INT(D7*I7)</f>
        <v>0</v>
      </c>
      <c r="K7" s="40"/>
      <c r="L7" s="67"/>
      <c r="M7" s="68"/>
      <c r="N7" s="43"/>
      <c r="O7" s="86"/>
      <c r="P7" s="87"/>
      <c r="Q7" s="46"/>
      <c r="R7" s="37"/>
    </row>
    <row r="8" spans="1:18" ht="21" customHeight="1">
      <c r="A8" s="71"/>
      <c r="B8" s="72"/>
      <c r="C8" s="48"/>
      <c r="D8" s="88"/>
      <c r="E8" s="89"/>
      <c r="F8" s="89"/>
      <c r="G8" s="89"/>
      <c r="H8" s="75"/>
      <c r="I8" s="278"/>
      <c r="J8" s="77"/>
      <c r="K8" s="25"/>
      <c r="L8" s="53"/>
      <c r="M8" s="54"/>
      <c r="N8" s="55"/>
      <c r="O8" s="56"/>
      <c r="P8" s="79"/>
      <c r="Q8" s="31"/>
      <c r="R8" s="58"/>
    </row>
    <row r="9" spans="1:18" ht="21" customHeight="1">
      <c r="A9" s="80">
        <v>2</v>
      </c>
      <c r="B9" s="277" t="s">
        <v>256</v>
      </c>
      <c r="C9" s="60" t="s">
        <v>261</v>
      </c>
      <c r="D9" s="90">
        <v>4.05</v>
      </c>
      <c r="E9" s="62" t="s">
        <v>99</v>
      </c>
      <c r="F9" s="62"/>
      <c r="G9" s="62"/>
      <c r="H9" s="84"/>
      <c r="I9" s="64"/>
      <c r="J9" s="85">
        <f>INT(D9*I9)</f>
        <v>0</v>
      </c>
      <c r="K9" s="40"/>
      <c r="L9" s="67"/>
      <c r="M9" s="68"/>
      <c r="N9" s="69"/>
      <c r="O9" s="86"/>
      <c r="P9" s="87"/>
      <c r="Q9" s="46"/>
      <c r="R9" s="37"/>
    </row>
    <row r="10" spans="1:18" ht="21" customHeight="1">
      <c r="A10" s="17"/>
      <c r="B10" s="283"/>
      <c r="C10" s="16"/>
      <c r="D10" s="91"/>
      <c r="E10" s="89"/>
      <c r="F10" s="89"/>
      <c r="G10" s="89"/>
      <c r="H10" s="58"/>
      <c r="I10" s="278"/>
      <c r="J10" s="77"/>
      <c r="K10" s="25"/>
      <c r="L10" s="53"/>
      <c r="M10" s="54"/>
      <c r="N10" s="92"/>
      <c r="O10" s="56"/>
      <c r="P10" s="79"/>
      <c r="Q10" s="31"/>
      <c r="R10" s="58"/>
    </row>
    <row r="11" spans="1:18" ht="21" customHeight="1">
      <c r="A11" s="80">
        <v>3</v>
      </c>
      <c r="B11" s="277" t="s">
        <v>256</v>
      </c>
      <c r="C11" s="60" t="s">
        <v>262</v>
      </c>
      <c r="D11" s="90">
        <v>15.95</v>
      </c>
      <c r="E11" s="62" t="s">
        <v>99</v>
      </c>
      <c r="F11" s="62"/>
      <c r="G11" s="62"/>
      <c r="H11" s="84"/>
      <c r="I11" s="64"/>
      <c r="J11" s="85">
        <f>INT(D11*I11)</f>
        <v>0</v>
      </c>
      <c r="K11" s="40"/>
      <c r="L11" s="67"/>
      <c r="M11" s="68"/>
      <c r="N11" s="69"/>
      <c r="O11" s="86"/>
      <c r="P11" s="93"/>
      <c r="Q11" s="46"/>
      <c r="R11" s="37"/>
    </row>
    <row r="12" spans="1:18" ht="21" customHeight="1">
      <c r="A12" s="17"/>
      <c r="B12" s="72"/>
      <c r="C12" s="48"/>
      <c r="D12" s="88"/>
      <c r="E12" s="89"/>
      <c r="F12" s="89"/>
      <c r="G12" s="89"/>
      <c r="H12" s="94"/>
      <c r="I12" s="278"/>
      <c r="J12" s="77"/>
      <c r="K12" s="25"/>
      <c r="L12" s="53"/>
      <c r="M12" s="54"/>
      <c r="N12" s="92"/>
      <c r="O12" s="56"/>
      <c r="P12" s="79"/>
      <c r="Q12" s="31"/>
      <c r="R12" s="58"/>
    </row>
    <row r="13" spans="1:18" ht="21" customHeight="1">
      <c r="A13" s="13">
        <v>4</v>
      </c>
      <c r="B13" s="81" t="s">
        <v>256</v>
      </c>
      <c r="C13" s="60" t="s">
        <v>263</v>
      </c>
      <c r="D13" s="90">
        <v>5.88</v>
      </c>
      <c r="E13" s="62" t="s">
        <v>99</v>
      </c>
      <c r="F13" s="62"/>
      <c r="G13" s="62"/>
      <c r="H13" s="37"/>
      <c r="I13" s="64"/>
      <c r="J13" s="85">
        <f>INT(D13*I13)</f>
        <v>0</v>
      </c>
      <c r="K13" s="40"/>
      <c r="L13" s="67"/>
      <c r="M13" s="68"/>
      <c r="N13" s="69"/>
      <c r="O13" s="86"/>
      <c r="P13" s="93"/>
      <c r="Q13" s="46"/>
      <c r="R13" s="37"/>
    </row>
    <row r="14" spans="1:18" ht="21" customHeight="1">
      <c r="A14" s="18"/>
      <c r="B14" s="72"/>
      <c r="C14" s="48" t="s">
        <v>177</v>
      </c>
      <c r="D14" s="88"/>
      <c r="E14" s="89"/>
      <c r="F14" s="74"/>
      <c r="G14" s="74"/>
      <c r="H14" s="94"/>
      <c r="I14" s="278"/>
      <c r="J14" s="77"/>
      <c r="K14" s="25"/>
      <c r="L14" s="53"/>
      <c r="M14" s="54"/>
      <c r="N14" s="95"/>
      <c r="O14" s="96"/>
      <c r="P14" s="79"/>
      <c r="Q14" s="31"/>
      <c r="R14" s="58"/>
    </row>
    <row r="15" spans="1:18" ht="21" customHeight="1">
      <c r="A15" s="13">
        <v>5</v>
      </c>
      <c r="B15" s="277" t="s">
        <v>256</v>
      </c>
      <c r="C15" s="332" t="s">
        <v>264</v>
      </c>
      <c r="D15" s="90">
        <v>0.53</v>
      </c>
      <c r="E15" s="62" t="s">
        <v>99</v>
      </c>
      <c r="F15" s="97"/>
      <c r="G15" s="97"/>
      <c r="H15" s="98"/>
      <c r="I15" s="64"/>
      <c r="J15" s="85">
        <f>INT(D15*I15)</f>
        <v>0</v>
      </c>
      <c r="K15" s="40"/>
      <c r="L15" s="67"/>
      <c r="M15" s="68"/>
      <c r="N15" s="43"/>
      <c r="O15" s="86"/>
      <c r="P15" s="93"/>
      <c r="Q15" s="46"/>
      <c r="R15" s="37"/>
    </row>
    <row r="16" spans="1:18" ht="21" customHeight="1">
      <c r="A16" s="17"/>
      <c r="B16" s="72"/>
      <c r="C16" s="48"/>
      <c r="D16" s="263"/>
      <c r="E16" s="89"/>
      <c r="F16" s="74"/>
      <c r="G16" s="74"/>
      <c r="H16" s="22"/>
      <c r="I16" s="278"/>
      <c r="J16" s="77"/>
      <c r="K16" s="25"/>
      <c r="L16" s="53"/>
      <c r="M16" s="54"/>
      <c r="N16" s="95"/>
      <c r="O16" s="96"/>
      <c r="P16" s="79"/>
      <c r="Q16" s="31"/>
      <c r="R16" s="58"/>
    </row>
    <row r="17" spans="1:18" ht="21" customHeight="1">
      <c r="A17" s="13"/>
      <c r="B17" s="81"/>
      <c r="C17" s="60"/>
      <c r="D17" s="90"/>
      <c r="E17" s="62"/>
      <c r="F17" s="97"/>
      <c r="G17" s="97"/>
      <c r="H17" s="100"/>
      <c r="I17" s="64"/>
      <c r="J17" s="85"/>
      <c r="K17" s="40"/>
      <c r="L17" s="67"/>
      <c r="M17" s="68"/>
      <c r="N17" s="43"/>
      <c r="O17" s="86"/>
      <c r="P17" s="93"/>
      <c r="Q17" s="46"/>
      <c r="R17" s="37"/>
    </row>
    <row r="18" spans="1:18" ht="21" customHeight="1">
      <c r="A18" s="18"/>
      <c r="B18" s="72"/>
      <c r="C18" s="48"/>
      <c r="D18" s="99"/>
      <c r="E18" s="89"/>
      <c r="F18" s="74"/>
      <c r="G18" s="74"/>
      <c r="H18" s="22"/>
      <c r="I18" s="278"/>
      <c r="J18" s="77"/>
      <c r="K18" s="25"/>
      <c r="L18" s="53"/>
      <c r="M18" s="54"/>
      <c r="N18" s="95"/>
      <c r="O18" s="96"/>
      <c r="P18" s="79"/>
      <c r="Q18" s="31"/>
      <c r="R18" s="58"/>
    </row>
    <row r="19" spans="1:18" ht="21" customHeight="1">
      <c r="A19" s="13"/>
      <c r="B19" s="81"/>
      <c r="C19" s="60"/>
      <c r="D19" s="61"/>
      <c r="E19" s="62"/>
      <c r="F19" s="97"/>
      <c r="G19" s="97"/>
      <c r="H19" s="63"/>
      <c r="I19" s="64"/>
      <c r="J19" s="85"/>
      <c r="K19" s="40"/>
      <c r="L19" s="67"/>
      <c r="M19" s="68"/>
      <c r="N19" s="101"/>
      <c r="O19" s="86"/>
      <c r="P19" s="102"/>
      <c r="Q19" s="46"/>
      <c r="R19" s="37"/>
    </row>
    <row r="20" spans="1:18" ht="21" customHeight="1">
      <c r="A20" s="17"/>
      <c r="B20" s="72"/>
      <c r="C20" s="48"/>
      <c r="D20" s="99"/>
      <c r="E20" s="89"/>
      <c r="F20" s="89"/>
      <c r="G20" s="89"/>
      <c r="H20" s="58"/>
      <c r="I20" s="278"/>
      <c r="J20" s="77"/>
      <c r="K20" s="25"/>
      <c r="L20" s="53"/>
      <c r="M20" s="54"/>
      <c r="N20" s="92"/>
      <c r="O20" s="96"/>
      <c r="P20" s="79"/>
      <c r="Q20" s="31"/>
      <c r="R20" s="58"/>
    </row>
    <row r="21" spans="1:18" ht="21" customHeight="1">
      <c r="A21" s="13"/>
      <c r="B21" s="81"/>
      <c r="C21" s="60"/>
      <c r="D21" s="61"/>
      <c r="E21" s="62"/>
      <c r="F21" s="62"/>
      <c r="G21" s="62"/>
      <c r="H21" s="37"/>
      <c r="I21" s="64"/>
      <c r="J21" s="85"/>
      <c r="K21" s="40"/>
      <c r="L21" s="67"/>
      <c r="M21" s="68"/>
      <c r="N21" s="69"/>
      <c r="O21" s="86"/>
      <c r="P21" s="93"/>
      <c r="Q21" s="46"/>
      <c r="R21" s="37"/>
    </row>
    <row r="22" spans="1:18" ht="21" customHeight="1">
      <c r="A22" s="18"/>
      <c r="B22" s="72"/>
      <c r="C22" s="48"/>
      <c r="D22" s="91"/>
      <c r="E22" s="89"/>
      <c r="F22" s="74"/>
      <c r="G22" s="74"/>
      <c r="H22" s="22"/>
      <c r="I22" s="278"/>
      <c r="J22" s="77"/>
      <c r="K22" s="25"/>
      <c r="L22" s="53"/>
      <c r="M22" s="54"/>
      <c r="N22" s="78"/>
      <c r="O22" s="96"/>
      <c r="P22" s="79"/>
      <c r="Q22" s="31"/>
      <c r="R22" s="58"/>
    </row>
    <row r="23" spans="1:18" ht="21" customHeight="1">
      <c r="A23" s="13"/>
      <c r="B23" s="81"/>
      <c r="C23" s="60"/>
      <c r="D23" s="61"/>
      <c r="E23" s="62"/>
      <c r="F23" s="97"/>
      <c r="G23" s="97"/>
      <c r="H23" s="63"/>
      <c r="I23" s="64"/>
      <c r="J23" s="85"/>
      <c r="K23" s="40"/>
      <c r="L23" s="67"/>
      <c r="M23" s="68"/>
      <c r="N23" s="43"/>
      <c r="O23" s="86"/>
      <c r="P23" s="93"/>
      <c r="Q23" s="46"/>
      <c r="R23" s="37"/>
    </row>
    <row r="24" spans="1:18" ht="21" customHeight="1">
      <c r="A24" s="18"/>
      <c r="B24" s="72"/>
      <c r="C24" s="48"/>
      <c r="D24" s="99"/>
      <c r="E24" s="89"/>
      <c r="F24" s="74"/>
      <c r="G24" s="74"/>
      <c r="H24" s="22"/>
      <c r="I24" s="278"/>
      <c r="J24" s="77"/>
      <c r="K24" s="25"/>
      <c r="L24" s="53"/>
      <c r="M24" s="54"/>
      <c r="N24" s="78"/>
      <c r="O24" s="96"/>
      <c r="P24" s="79"/>
      <c r="Q24" s="31"/>
      <c r="R24" s="58"/>
    </row>
    <row r="25" spans="1:18" ht="21" customHeight="1">
      <c r="A25" s="13"/>
      <c r="B25" s="81"/>
      <c r="C25" s="60"/>
      <c r="D25" s="61"/>
      <c r="E25" s="62"/>
      <c r="F25" s="97"/>
      <c r="G25" s="97"/>
      <c r="H25" s="63"/>
      <c r="I25" s="64"/>
      <c r="J25" s="85"/>
      <c r="K25" s="40"/>
      <c r="L25" s="67"/>
      <c r="M25" s="68"/>
      <c r="N25" s="43"/>
      <c r="O25" s="86"/>
      <c r="P25" s="93"/>
      <c r="Q25" s="46"/>
      <c r="R25" s="37"/>
    </row>
    <row r="26" spans="1:18" ht="21" customHeight="1">
      <c r="A26" s="17"/>
      <c r="B26" s="103"/>
      <c r="C26" s="48"/>
      <c r="D26" s="99"/>
      <c r="E26" s="89"/>
      <c r="F26" s="74"/>
      <c r="G26" s="74"/>
      <c r="H26" s="75"/>
      <c r="I26" s="278"/>
      <c r="J26" s="77"/>
      <c r="K26" s="25"/>
      <c r="L26" s="53"/>
      <c r="M26" s="54"/>
      <c r="N26" s="95"/>
      <c r="O26" s="96"/>
      <c r="P26" s="79"/>
      <c r="Q26" s="31"/>
      <c r="R26" s="58"/>
    </row>
    <row r="27" spans="1:18" ht="21" customHeight="1">
      <c r="A27" s="13"/>
      <c r="B27" s="104"/>
      <c r="C27" s="60"/>
      <c r="D27" s="61"/>
      <c r="E27" s="62"/>
      <c r="F27" s="97"/>
      <c r="G27" s="97"/>
      <c r="H27" s="84"/>
      <c r="I27" s="64"/>
      <c r="J27" s="85"/>
      <c r="K27" s="40"/>
      <c r="L27" s="67"/>
      <c r="M27" s="68"/>
      <c r="N27" s="105"/>
      <c r="O27" s="86"/>
      <c r="P27" s="93"/>
      <c r="Q27" s="46"/>
      <c r="R27" s="37"/>
    </row>
    <row r="28" spans="1:18" ht="21" customHeight="1">
      <c r="A28" s="17"/>
      <c r="B28" s="103"/>
      <c r="C28" s="48"/>
      <c r="D28" s="99"/>
      <c r="E28" s="89"/>
      <c r="F28" s="106"/>
      <c r="G28" s="106"/>
      <c r="H28" s="107"/>
      <c r="I28" s="278"/>
      <c r="J28" s="77"/>
      <c r="K28" s="25"/>
      <c r="L28" s="53"/>
      <c r="M28" s="54"/>
      <c r="N28" s="95"/>
      <c r="O28" s="96"/>
      <c r="P28" s="79"/>
      <c r="Q28" s="31"/>
      <c r="R28" s="58"/>
    </row>
    <row r="29" spans="1:18" ht="21" customHeight="1">
      <c r="A29" s="13"/>
      <c r="B29" s="104"/>
      <c r="C29" s="60"/>
      <c r="D29" s="61"/>
      <c r="E29" s="62"/>
      <c r="F29" s="108"/>
      <c r="G29" s="108"/>
      <c r="H29" s="37"/>
      <c r="I29" s="64"/>
      <c r="J29" s="85"/>
      <c r="K29" s="40"/>
      <c r="L29" s="67"/>
      <c r="M29" s="68"/>
      <c r="N29" s="43"/>
      <c r="O29" s="86"/>
      <c r="P29" s="93"/>
      <c r="Q29" s="46"/>
      <c r="R29" s="37"/>
    </row>
    <row r="30" spans="1:18" ht="21" customHeight="1">
      <c r="A30" s="17"/>
      <c r="B30" s="103"/>
      <c r="C30" s="48"/>
      <c r="D30" s="99"/>
      <c r="E30" s="89"/>
      <c r="F30" s="106"/>
      <c r="G30" s="106"/>
      <c r="H30" s="107"/>
      <c r="I30" s="278"/>
      <c r="J30" s="77"/>
      <c r="K30" s="25"/>
      <c r="L30" s="53"/>
      <c r="M30" s="54"/>
      <c r="N30" s="95"/>
      <c r="O30" s="96"/>
      <c r="P30" s="79"/>
      <c r="Q30" s="31"/>
      <c r="R30" s="58"/>
    </row>
    <row r="31" spans="1:18" ht="21" customHeight="1">
      <c r="A31" s="13"/>
      <c r="B31" s="104"/>
      <c r="C31" s="60"/>
      <c r="D31" s="61"/>
      <c r="E31" s="62"/>
      <c r="F31" s="108"/>
      <c r="G31" s="108"/>
      <c r="H31" s="37"/>
      <c r="I31" s="64"/>
      <c r="J31" s="85"/>
      <c r="K31" s="40"/>
      <c r="L31" s="67"/>
      <c r="M31" s="68"/>
      <c r="N31" s="43"/>
      <c r="O31" s="86"/>
      <c r="P31" s="93"/>
      <c r="Q31" s="46"/>
      <c r="R31" s="37"/>
    </row>
    <row r="32" spans="1:18" ht="21" customHeight="1">
      <c r="A32" s="17"/>
      <c r="B32" s="103"/>
      <c r="C32" s="48"/>
      <c r="D32" s="99"/>
      <c r="E32" s="89"/>
      <c r="F32" s="106"/>
      <c r="G32" s="106"/>
      <c r="H32" s="58"/>
      <c r="I32" s="278"/>
      <c r="J32" s="77"/>
      <c r="K32" s="25"/>
      <c r="L32" s="53"/>
      <c r="M32" s="54"/>
      <c r="N32" s="95"/>
      <c r="O32" s="96"/>
      <c r="P32" s="79"/>
      <c r="Q32" s="31"/>
      <c r="R32" s="58"/>
    </row>
    <row r="33" spans="1:18" ht="21" customHeight="1">
      <c r="A33" s="13"/>
      <c r="B33" s="104"/>
      <c r="C33" s="60"/>
      <c r="D33" s="61"/>
      <c r="E33" s="62"/>
      <c r="F33" s="108"/>
      <c r="G33" s="108"/>
      <c r="H33" s="37"/>
      <c r="I33" s="64"/>
      <c r="J33" s="85"/>
      <c r="K33" s="40"/>
      <c r="L33" s="67"/>
      <c r="M33" s="68"/>
      <c r="N33" s="43"/>
      <c r="O33" s="86"/>
      <c r="P33" s="93"/>
      <c r="Q33" s="46"/>
      <c r="R33" s="37"/>
    </row>
    <row r="34" spans="1:18" ht="21" customHeight="1">
      <c r="A34" s="17"/>
      <c r="B34" s="103"/>
      <c r="C34" s="48"/>
      <c r="D34" s="99"/>
      <c r="E34" s="89"/>
      <c r="F34" s="106"/>
      <c r="G34" s="106"/>
      <c r="H34" s="58"/>
      <c r="I34" s="278"/>
      <c r="J34" s="77"/>
      <c r="K34" s="25"/>
      <c r="L34" s="53"/>
      <c r="M34" s="54"/>
      <c r="N34" s="95"/>
      <c r="O34" s="96"/>
      <c r="P34" s="79"/>
      <c r="Q34" s="31"/>
      <c r="R34" s="58"/>
    </row>
    <row r="35" spans="1:18" ht="21" customHeight="1">
      <c r="A35" s="13"/>
      <c r="B35" s="104"/>
      <c r="C35" s="60"/>
      <c r="D35" s="61"/>
      <c r="E35" s="62"/>
      <c r="F35" s="108"/>
      <c r="G35" s="108"/>
      <c r="H35" s="37"/>
      <c r="I35" s="64"/>
      <c r="J35" s="85"/>
      <c r="K35" s="40"/>
      <c r="L35" s="67"/>
      <c r="M35" s="68"/>
      <c r="N35" s="43"/>
      <c r="O35" s="86"/>
      <c r="P35" s="93"/>
      <c r="Q35" s="46"/>
      <c r="R35" s="37"/>
    </row>
    <row r="36" spans="1:18" ht="21" customHeight="1">
      <c r="A36" s="17"/>
      <c r="B36" s="72"/>
      <c r="C36" s="48"/>
      <c r="D36" s="91"/>
      <c r="E36" s="89"/>
      <c r="F36" s="89"/>
      <c r="G36" s="89"/>
      <c r="H36" s="94"/>
      <c r="I36" s="278"/>
      <c r="J36" s="77"/>
      <c r="K36" s="25"/>
      <c r="L36" s="53"/>
      <c r="M36" s="54"/>
      <c r="N36" s="95"/>
      <c r="O36" s="96"/>
      <c r="P36" s="79"/>
      <c r="Q36" s="31"/>
      <c r="R36" s="58"/>
    </row>
    <row r="37" spans="1:18" ht="21" customHeight="1">
      <c r="A37" s="13"/>
      <c r="B37" s="81"/>
      <c r="C37" s="60"/>
      <c r="D37" s="61"/>
      <c r="E37" s="62"/>
      <c r="F37" s="62"/>
      <c r="G37" s="62"/>
      <c r="H37" s="98"/>
      <c r="I37" s="64"/>
      <c r="J37" s="85"/>
      <c r="K37" s="40"/>
      <c r="L37" s="67"/>
      <c r="M37" s="68"/>
      <c r="N37" s="43"/>
      <c r="O37" s="86"/>
      <c r="P37" s="93"/>
      <c r="Q37" s="46"/>
      <c r="R37" s="37"/>
    </row>
    <row r="38" spans="1:18" ht="21" customHeight="1">
      <c r="A38" s="17"/>
      <c r="B38" s="72"/>
      <c r="C38" s="48"/>
      <c r="D38" s="99"/>
      <c r="E38" s="89"/>
      <c r="F38" s="89"/>
      <c r="G38" s="89"/>
      <c r="H38" s="94"/>
      <c r="I38" s="278"/>
      <c r="J38" s="77"/>
      <c r="K38" s="25"/>
      <c r="L38" s="53"/>
      <c r="M38" s="54"/>
      <c r="N38" s="95"/>
      <c r="O38" s="96"/>
      <c r="P38" s="79"/>
      <c r="Q38" s="31"/>
      <c r="R38" s="58"/>
    </row>
    <row r="39" spans="1:18" ht="21" customHeight="1">
      <c r="A39" s="13"/>
      <c r="B39" s="81"/>
      <c r="C39" s="60"/>
      <c r="D39" s="61"/>
      <c r="E39" s="62"/>
      <c r="F39" s="62"/>
      <c r="G39" s="62"/>
      <c r="H39" s="98"/>
      <c r="I39" s="64"/>
      <c r="J39" s="85"/>
      <c r="K39" s="40"/>
      <c r="L39" s="67"/>
      <c r="M39" s="68"/>
      <c r="N39" s="43"/>
      <c r="O39" s="86"/>
      <c r="P39" s="93"/>
      <c r="Q39" s="46"/>
      <c r="R39" s="37"/>
    </row>
    <row r="40" spans="1:18" ht="21" customHeight="1">
      <c r="A40" s="17"/>
      <c r="B40" s="72"/>
      <c r="C40" s="48"/>
      <c r="D40" s="99"/>
      <c r="E40" s="89"/>
      <c r="F40" s="106"/>
      <c r="G40" s="106"/>
      <c r="H40" s="22"/>
      <c r="I40" s="278"/>
      <c r="J40" s="77"/>
      <c r="K40" s="25"/>
      <c r="L40" s="53"/>
      <c r="M40" s="54"/>
      <c r="N40" s="95"/>
      <c r="O40" s="96"/>
      <c r="P40" s="79"/>
      <c r="Q40" s="31"/>
      <c r="R40" s="58"/>
    </row>
    <row r="41" spans="1:18" ht="21" customHeight="1">
      <c r="A41" s="13"/>
      <c r="B41" s="81"/>
      <c r="C41" s="60"/>
      <c r="D41" s="61"/>
      <c r="E41" s="62"/>
      <c r="F41" s="108"/>
      <c r="G41" s="108"/>
      <c r="H41" s="100"/>
      <c r="I41" s="64"/>
      <c r="J41" s="85"/>
      <c r="K41" s="40"/>
      <c r="L41" s="67"/>
      <c r="M41" s="68"/>
      <c r="N41" s="43"/>
      <c r="O41" s="86"/>
      <c r="P41" s="93"/>
      <c r="Q41" s="46"/>
      <c r="R41" s="37"/>
    </row>
    <row r="42" spans="1:18" ht="21" customHeight="1">
      <c r="A42" s="17"/>
      <c r="B42" s="72"/>
      <c r="C42" s="48"/>
      <c r="D42" s="99"/>
      <c r="E42" s="89"/>
      <c r="F42" s="106"/>
      <c r="G42" s="106"/>
      <c r="H42" s="22"/>
      <c r="I42" s="278"/>
      <c r="J42" s="77"/>
      <c r="K42" s="25"/>
      <c r="L42" s="53"/>
      <c r="M42" s="54"/>
      <c r="N42" s="95"/>
      <c r="O42" s="96"/>
      <c r="P42" s="79"/>
      <c r="Q42" s="109"/>
      <c r="R42" s="58"/>
    </row>
    <row r="43" spans="1:18" ht="21" customHeight="1">
      <c r="A43" s="13"/>
      <c r="B43" s="81"/>
      <c r="C43" s="60"/>
      <c r="D43" s="61"/>
      <c r="E43" s="62"/>
      <c r="F43" s="108"/>
      <c r="G43" s="108"/>
      <c r="H43" s="63"/>
      <c r="I43" s="64"/>
      <c r="J43" s="85"/>
      <c r="K43" s="40"/>
      <c r="L43" s="110"/>
      <c r="M43" s="54"/>
      <c r="N43" s="101"/>
      <c r="O43" s="111"/>
      <c r="P43" s="102"/>
      <c r="Q43" s="112"/>
      <c r="R43" s="94"/>
    </row>
    <row r="44" spans="1:18" ht="21" customHeight="1">
      <c r="A44" s="17"/>
      <c r="B44" s="72"/>
      <c r="C44" s="113"/>
      <c r="D44" s="114"/>
      <c r="E44" s="115"/>
      <c r="F44" s="116"/>
      <c r="G44" s="116"/>
      <c r="H44" s="117"/>
      <c r="I44" s="279"/>
      <c r="J44" s="119"/>
      <c r="K44" s="120"/>
      <c r="L44" s="121"/>
      <c r="M44" s="122"/>
      <c r="N44" s="92"/>
      <c r="O44" s="96"/>
      <c r="P44" s="79"/>
      <c r="Q44" s="31"/>
      <c r="R44" s="58"/>
    </row>
    <row r="45" spans="1:18" ht="21" customHeight="1" thickBot="1">
      <c r="A45" s="123"/>
      <c r="B45" s="141" t="s">
        <v>18</v>
      </c>
      <c r="C45" s="125"/>
      <c r="D45" s="126"/>
      <c r="E45" s="127"/>
      <c r="F45" s="128"/>
      <c r="G45" s="128"/>
      <c r="H45" s="129"/>
      <c r="I45" s="130"/>
      <c r="J45" s="131"/>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25" zoomScale="60" zoomScaleNormal="100" workbookViewId="0">
      <selection activeCell="J43" sqref="J43"/>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33" t="s">
        <v>110</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80">
        <v>1</v>
      </c>
      <c r="B7" s="81" t="s">
        <v>265</v>
      </c>
      <c r="C7" s="60" t="s">
        <v>266</v>
      </c>
      <c r="D7" s="82">
        <v>180</v>
      </c>
      <c r="E7" s="62" t="s">
        <v>109</v>
      </c>
      <c r="F7" s="83"/>
      <c r="G7" s="83"/>
      <c r="H7" s="84"/>
      <c r="I7" s="64">
        <f>P7*O7</f>
        <v>0</v>
      </c>
      <c r="J7" s="85">
        <f>INT(D7*I7)</f>
        <v>0</v>
      </c>
      <c r="K7" s="40"/>
      <c r="L7" s="67"/>
      <c r="M7" s="68"/>
      <c r="N7" s="43"/>
      <c r="O7" s="86"/>
      <c r="P7" s="87"/>
      <c r="Q7" s="46"/>
      <c r="R7" s="37"/>
    </row>
    <row r="8" spans="1:18" ht="21" customHeight="1">
      <c r="A8" s="71"/>
      <c r="B8" s="72"/>
      <c r="C8" s="48"/>
      <c r="D8" s="88"/>
      <c r="E8" s="89"/>
      <c r="F8" s="89"/>
      <c r="G8" s="89"/>
      <c r="H8" s="75"/>
      <c r="I8" s="278"/>
      <c r="J8" s="77"/>
      <c r="K8" s="25"/>
      <c r="L8" s="53"/>
      <c r="M8" s="54"/>
      <c r="N8" s="55"/>
      <c r="O8" s="56"/>
      <c r="P8" s="79"/>
      <c r="Q8" s="31"/>
      <c r="R8" s="58"/>
    </row>
    <row r="9" spans="1:18" ht="21" customHeight="1">
      <c r="A9" s="80">
        <v>2</v>
      </c>
      <c r="B9" s="81" t="s">
        <v>113</v>
      </c>
      <c r="C9" s="60" t="s">
        <v>114</v>
      </c>
      <c r="D9" s="61">
        <v>200</v>
      </c>
      <c r="E9" s="62" t="s">
        <v>99</v>
      </c>
      <c r="F9" s="62"/>
      <c r="G9" s="62"/>
      <c r="H9" s="84"/>
      <c r="I9" s="64"/>
      <c r="J9" s="85"/>
      <c r="K9" s="40"/>
      <c r="L9" s="67"/>
      <c r="M9" s="68"/>
      <c r="N9" s="69"/>
      <c r="O9" s="86"/>
      <c r="P9" s="87"/>
      <c r="Q9" s="46"/>
      <c r="R9" s="37"/>
    </row>
    <row r="10" spans="1:18" ht="21" customHeight="1">
      <c r="A10" s="17"/>
      <c r="B10" s="72"/>
      <c r="C10" s="48"/>
      <c r="D10" s="91"/>
      <c r="E10" s="89"/>
      <c r="F10" s="89"/>
      <c r="G10" s="89"/>
      <c r="H10" s="58"/>
      <c r="I10" s="278"/>
      <c r="J10" s="77"/>
      <c r="K10" s="25"/>
      <c r="L10" s="53"/>
      <c r="M10" s="54"/>
      <c r="N10" s="92"/>
      <c r="O10" s="56"/>
      <c r="P10" s="79"/>
      <c r="Q10" s="31"/>
      <c r="R10" s="58"/>
    </row>
    <row r="11" spans="1:18" ht="21" customHeight="1">
      <c r="A11" s="80">
        <v>3</v>
      </c>
      <c r="B11" s="81" t="s">
        <v>115</v>
      </c>
      <c r="C11" s="60" t="s">
        <v>112</v>
      </c>
      <c r="D11" s="61">
        <v>177</v>
      </c>
      <c r="E11" s="62" t="s">
        <v>99</v>
      </c>
      <c r="F11" s="62"/>
      <c r="G11" s="62"/>
      <c r="H11" s="84"/>
      <c r="I11" s="64">
        <f t="shared" ref="I11:I23" si="0">P11*O11</f>
        <v>0</v>
      </c>
      <c r="J11" s="85">
        <f>INT(D11*I11)</f>
        <v>0</v>
      </c>
      <c r="K11" s="40"/>
      <c r="L11" s="67"/>
      <c r="M11" s="68"/>
      <c r="N11" s="69"/>
      <c r="O11" s="86"/>
      <c r="P11" s="93"/>
      <c r="Q11" s="46"/>
      <c r="R11" s="37"/>
    </row>
    <row r="12" spans="1:18" ht="21" customHeight="1">
      <c r="A12" s="17"/>
      <c r="B12" s="72"/>
      <c r="C12" s="48"/>
      <c r="D12" s="91"/>
      <c r="E12" s="89"/>
      <c r="F12" s="89"/>
      <c r="G12" s="89"/>
      <c r="H12" s="94"/>
      <c r="I12" s="278"/>
      <c r="J12" s="77"/>
      <c r="K12" s="25"/>
      <c r="L12" s="53"/>
      <c r="M12" s="54"/>
      <c r="N12" s="92"/>
      <c r="O12" s="56"/>
      <c r="P12" s="79"/>
      <c r="Q12" s="31"/>
      <c r="R12" s="58"/>
    </row>
    <row r="13" spans="1:18" ht="21" customHeight="1">
      <c r="A13" s="13">
        <v>4</v>
      </c>
      <c r="B13" s="81" t="s">
        <v>116</v>
      </c>
      <c r="C13" s="60" t="s">
        <v>118</v>
      </c>
      <c r="D13" s="61">
        <v>18.600000000000001</v>
      </c>
      <c r="E13" s="62" t="s">
        <v>102</v>
      </c>
      <c r="F13" s="62"/>
      <c r="G13" s="62"/>
      <c r="H13" s="37"/>
      <c r="I13" s="64">
        <f t="shared" si="0"/>
        <v>0</v>
      </c>
      <c r="J13" s="85">
        <f>INT(D13*I13)</f>
        <v>0</v>
      </c>
      <c r="K13" s="40"/>
      <c r="L13" s="67"/>
      <c r="M13" s="68"/>
      <c r="N13" s="69"/>
      <c r="O13" s="86"/>
      <c r="P13" s="93"/>
      <c r="Q13" s="46"/>
      <c r="R13" s="37"/>
    </row>
    <row r="14" spans="1:18" ht="21" customHeight="1">
      <c r="A14" s="18"/>
      <c r="B14" s="72"/>
      <c r="C14" s="48"/>
      <c r="D14" s="99"/>
      <c r="E14" s="89"/>
      <c r="F14" s="74"/>
      <c r="G14" s="74"/>
      <c r="H14" s="94"/>
      <c r="I14" s="278"/>
      <c r="J14" s="77"/>
      <c r="K14" s="25"/>
      <c r="L14" s="53"/>
      <c r="M14" s="54"/>
      <c r="N14" s="95"/>
      <c r="O14" s="96"/>
      <c r="P14" s="79"/>
      <c r="Q14" s="31"/>
      <c r="R14" s="58"/>
    </row>
    <row r="15" spans="1:18" ht="21" customHeight="1">
      <c r="A15" s="13">
        <v>5</v>
      </c>
      <c r="B15" s="81" t="s">
        <v>117</v>
      </c>
      <c r="C15" s="60" t="s">
        <v>118</v>
      </c>
      <c r="D15" s="61">
        <v>18.600000000000001</v>
      </c>
      <c r="E15" s="62" t="s">
        <v>102</v>
      </c>
      <c r="F15" s="97"/>
      <c r="G15" s="97"/>
      <c r="H15" s="98"/>
      <c r="I15" s="64">
        <f t="shared" si="0"/>
        <v>0</v>
      </c>
      <c r="J15" s="85">
        <f>INT(D15*I15)</f>
        <v>0</v>
      </c>
      <c r="K15" s="40"/>
      <c r="L15" s="67"/>
      <c r="M15" s="68"/>
      <c r="N15" s="43"/>
      <c r="O15" s="86"/>
      <c r="P15" s="93"/>
      <c r="Q15" s="46"/>
      <c r="R15" s="37"/>
    </row>
    <row r="16" spans="1:18" ht="21" customHeight="1">
      <c r="A16" s="17"/>
      <c r="B16" s="72"/>
      <c r="C16" s="48"/>
      <c r="D16" s="99"/>
      <c r="E16" s="89"/>
      <c r="F16" s="74"/>
      <c r="G16" s="74"/>
      <c r="H16" s="22"/>
      <c r="I16" s="278"/>
      <c r="J16" s="77"/>
      <c r="K16" s="25"/>
      <c r="L16" s="53"/>
      <c r="M16" s="54"/>
      <c r="N16" s="95"/>
      <c r="O16" s="96"/>
      <c r="P16" s="79"/>
      <c r="Q16" s="31"/>
      <c r="R16" s="58"/>
    </row>
    <row r="17" spans="1:18" ht="21" customHeight="1">
      <c r="A17" s="13">
        <v>6</v>
      </c>
      <c r="B17" s="81" t="s">
        <v>119</v>
      </c>
      <c r="C17" s="60" t="s">
        <v>111</v>
      </c>
      <c r="D17" s="61">
        <v>18.2</v>
      </c>
      <c r="E17" s="62" t="s">
        <v>102</v>
      </c>
      <c r="F17" s="97"/>
      <c r="G17" s="97"/>
      <c r="H17" s="100"/>
      <c r="I17" s="64">
        <f t="shared" si="0"/>
        <v>0</v>
      </c>
      <c r="J17" s="85">
        <f>INT(D17*I17)</f>
        <v>0</v>
      </c>
      <c r="K17" s="40"/>
      <c r="L17" s="67"/>
      <c r="M17" s="68"/>
      <c r="N17" s="43"/>
      <c r="O17" s="86"/>
      <c r="P17" s="93"/>
      <c r="Q17" s="46"/>
      <c r="R17" s="37"/>
    </row>
    <row r="18" spans="1:18" ht="21" customHeight="1">
      <c r="A18" s="18"/>
      <c r="B18" s="72"/>
      <c r="C18" s="48"/>
      <c r="D18" s="99"/>
      <c r="E18" s="89"/>
      <c r="F18" s="74"/>
      <c r="G18" s="74"/>
      <c r="H18" s="22"/>
      <c r="I18" s="278"/>
      <c r="J18" s="77"/>
      <c r="K18" s="25"/>
      <c r="L18" s="53"/>
      <c r="M18" s="54"/>
      <c r="N18" s="95"/>
      <c r="O18" s="96"/>
      <c r="P18" s="79"/>
      <c r="Q18" s="31"/>
      <c r="R18" s="58"/>
    </row>
    <row r="19" spans="1:18" ht="21" customHeight="1">
      <c r="A19" s="13">
        <v>7</v>
      </c>
      <c r="B19" s="81" t="s">
        <v>120</v>
      </c>
      <c r="C19" s="60" t="s">
        <v>118</v>
      </c>
      <c r="D19" s="61">
        <v>19.7</v>
      </c>
      <c r="E19" s="62" t="s">
        <v>102</v>
      </c>
      <c r="F19" s="97"/>
      <c r="G19" s="97"/>
      <c r="H19" s="63"/>
      <c r="I19" s="64">
        <f t="shared" si="0"/>
        <v>0</v>
      </c>
      <c r="J19" s="85">
        <f>INT(D19*I19)</f>
        <v>0</v>
      </c>
      <c r="K19" s="40"/>
      <c r="L19" s="67"/>
      <c r="M19" s="68"/>
      <c r="N19" s="101"/>
      <c r="O19" s="86"/>
      <c r="P19" s="102"/>
      <c r="Q19" s="46"/>
      <c r="R19" s="37"/>
    </row>
    <row r="20" spans="1:18" ht="21" customHeight="1">
      <c r="A20" s="17"/>
      <c r="B20" s="72"/>
      <c r="C20" s="48"/>
      <c r="D20" s="91"/>
      <c r="E20" s="89"/>
      <c r="F20" s="89"/>
      <c r="G20" s="89"/>
      <c r="H20" s="58"/>
      <c r="I20" s="278"/>
      <c r="J20" s="77"/>
      <c r="K20" s="25"/>
      <c r="L20" s="53"/>
      <c r="M20" s="54"/>
      <c r="N20" s="92"/>
      <c r="O20" s="96"/>
      <c r="P20" s="79"/>
      <c r="Q20" s="31"/>
      <c r="R20" s="58"/>
    </row>
    <row r="21" spans="1:18" ht="21" customHeight="1">
      <c r="A21" s="13">
        <v>8</v>
      </c>
      <c r="B21" s="81" t="s">
        <v>121</v>
      </c>
      <c r="C21" s="60" t="s">
        <v>122</v>
      </c>
      <c r="D21" s="61">
        <v>18.600000000000001</v>
      </c>
      <c r="E21" s="62" t="s">
        <v>102</v>
      </c>
      <c r="F21" s="62"/>
      <c r="G21" s="62"/>
      <c r="H21" s="37"/>
      <c r="I21" s="64">
        <f t="shared" si="0"/>
        <v>0</v>
      </c>
      <c r="J21" s="85">
        <f>INT(D21*I21)</f>
        <v>0</v>
      </c>
      <c r="K21" s="40"/>
      <c r="L21" s="67"/>
      <c r="M21" s="68"/>
      <c r="N21" s="69"/>
      <c r="O21" s="86"/>
      <c r="P21" s="93"/>
      <c r="Q21" s="46"/>
      <c r="R21" s="37"/>
    </row>
    <row r="22" spans="1:18" ht="21" customHeight="1">
      <c r="A22" s="18"/>
      <c r="B22" s="72"/>
      <c r="C22" s="48"/>
      <c r="D22" s="99"/>
      <c r="E22" s="89"/>
      <c r="F22" s="74"/>
      <c r="G22" s="74"/>
      <c r="H22" s="22"/>
      <c r="I22" s="278"/>
      <c r="J22" s="77"/>
      <c r="K22" s="25"/>
      <c r="L22" s="53"/>
      <c r="M22" s="54"/>
      <c r="N22" s="78"/>
      <c r="O22" s="96"/>
      <c r="P22" s="79"/>
      <c r="Q22" s="31"/>
      <c r="R22" s="58"/>
    </row>
    <row r="23" spans="1:18" ht="21" customHeight="1">
      <c r="A23" s="13">
        <v>9</v>
      </c>
      <c r="B23" s="81" t="s">
        <v>124</v>
      </c>
      <c r="C23" s="60"/>
      <c r="D23" s="61">
        <v>2</v>
      </c>
      <c r="E23" s="62" t="s">
        <v>126</v>
      </c>
      <c r="F23" s="97"/>
      <c r="G23" s="97"/>
      <c r="H23" s="63"/>
      <c r="I23" s="64">
        <f t="shared" si="0"/>
        <v>0</v>
      </c>
      <c r="J23" s="85">
        <f>INT(D23*I23)</f>
        <v>0</v>
      </c>
      <c r="K23" s="40"/>
      <c r="L23" s="67"/>
      <c r="M23" s="68"/>
      <c r="N23" s="43"/>
      <c r="O23" s="86"/>
      <c r="P23" s="93"/>
      <c r="Q23" s="46"/>
      <c r="R23" s="37"/>
    </row>
    <row r="24" spans="1:18" ht="21" customHeight="1">
      <c r="A24" s="18"/>
      <c r="B24" s="72"/>
      <c r="C24" s="48"/>
      <c r="D24" s="99"/>
      <c r="E24" s="89"/>
      <c r="F24" s="74"/>
      <c r="G24" s="74"/>
      <c r="H24" s="22"/>
      <c r="I24" s="278"/>
      <c r="J24" s="77"/>
      <c r="K24" s="25"/>
      <c r="L24" s="53"/>
      <c r="M24" s="54"/>
      <c r="N24" s="78"/>
      <c r="O24" s="96"/>
      <c r="P24" s="79"/>
      <c r="Q24" s="31"/>
      <c r="R24" s="58"/>
    </row>
    <row r="25" spans="1:18" ht="21" customHeight="1">
      <c r="A25" s="13">
        <v>10</v>
      </c>
      <c r="B25" s="104" t="s">
        <v>125</v>
      </c>
      <c r="C25" s="60"/>
      <c r="D25" s="61">
        <v>5</v>
      </c>
      <c r="E25" s="62" t="s">
        <v>126</v>
      </c>
      <c r="F25" s="97"/>
      <c r="G25" s="97"/>
      <c r="H25" s="63"/>
      <c r="I25" s="64"/>
      <c r="J25" s="85">
        <f>INT(D25*I25)</f>
        <v>0</v>
      </c>
      <c r="K25" s="40"/>
      <c r="L25" s="67"/>
      <c r="M25" s="68"/>
      <c r="N25" s="43"/>
      <c r="O25" s="86"/>
      <c r="P25" s="93"/>
      <c r="Q25" s="46"/>
      <c r="R25" s="37"/>
    </row>
    <row r="26" spans="1:18" ht="21" customHeight="1">
      <c r="A26" s="17"/>
      <c r="B26" s="270"/>
      <c r="C26" s="20"/>
      <c r="D26" s="20"/>
      <c r="E26" s="21"/>
      <c r="F26" s="74"/>
      <c r="G26" s="74"/>
      <c r="H26" s="75"/>
      <c r="I26" s="278"/>
      <c r="J26" s="77"/>
      <c r="K26" s="25"/>
      <c r="L26" s="53"/>
      <c r="M26" s="54"/>
      <c r="N26" s="95"/>
      <c r="O26" s="96"/>
      <c r="P26" s="79"/>
      <c r="Q26" s="31"/>
      <c r="R26" s="58"/>
    </row>
    <row r="27" spans="1:18" ht="21" customHeight="1">
      <c r="A27" s="13">
        <v>11</v>
      </c>
      <c r="B27" s="81" t="s">
        <v>267</v>
      </c>
      <c r="C27" s="34" t="s">
        <v>123</v>
      </c>
      <c r="D27" s="282">
        <v>47</v>
      </c>
      <c r="E27" s="36" t="s">
        <v>102</v>
      </c>
      <c r="F27" s="97"/>
      <c r="G27" s="97"/>
      <c r="H27" s="84"/>
      <c r="I27" s="64"/>
      <c r="J27" s="85">
        <f>INT(D27*I27)</f>
        <v>0</v>
      </c>
      <c r="K27" s="40"/>
      <c r="L27" s="67"/>
      <c r="M27" s="68"/>
      <c r="N27" s="105"/>
      <c r="O27" s="86"/>
      <c r="P27" s="93"/>
      <c r="Q27" s="46"/>
      <c r="R27" s="37"/>
    </row>
    <row r="28" spans="1:18" ht="21" customHeight="1">
      <c r="A28" s="17"/>
      <c r="B28" s="269"/>
      <c r="C28" s="48"/>
      <c r="D28" s="349"/>
      <c r="E28" s="50"/>
      <c r="F28" s="106"/>
      <c r="G28" s="106"/>
      <c r="H28" s="107"/>
      <c r="I28" s="278"/>
      <c r="J28" s="77"/>
      <c r="K28" s="25"/>
      <c r="L28" s="53"/>
      <c r="M28" s="54"/>
      <c r="N28" s="95"/>
      <c r="O28" s="96"/>
      <c r="P28" s="79"/>
      <c r="Q28" s="31"/>
      <c r="R28" s="58"/>
    </row>
    <row r="29" spans="1:18" ht="21" customHeight="1">
      <c r="A29" s="13">
        <v>12</v>
      </c>
      <c r="B29" s="59" t="s">
        <v>268</v>
      </c>
      <c r="C29" s="60"/>
      <c r="D29" s="350">
        <v>20</v>
      </c>
      <c r="E29" s="62" t="s">
        <v>126</v>
      </c>
      <c r="F29" s="108"/>
      <c r="G29" s="108"/>
      <c r="H29" s="37"/>
      <c r="I29" s="64"/>
      <c r="J29" s="85">
        <f>INT(D29*I29)</f>
        <v>0</v>
      </c>
      <c r="K29" s="40"/>
      <c r="L29" s="67"/>
      <c r="M29" s="68"/>
      <c r="N29" s="43"/>
      <c r="O29" s="86"/>
      <c r="P29" s="93"/>
      <c r="Q29" s="46"/>
      <c r="R29" s="37"/>
    </row>
    <row r="30" spans="1:18" ht="21" customHeight="1">
      <c r="A30" s="17"/>
      <c r="B30" s="72"/>
      <c r="C30" s="16"/>
      <c r="D30" s="351"/>
      <c r="E30" s="74"/>
      <c r="F30" s="106"/>
      <c r="G30" s="106"/>
      <c r="H30" s="107"/>
      <c r="I30" s="278"/>
      <c r="J30" s="77"/>
      <c r="K30" s="25"/>
      <c r="L30" s="53"/>
      <c r="M30" s="54"/>
      <c r="N30" s="95"/>
      <c r="O30" s="96"/>
      <c r="P30" s="79"/>
      <c r="Q30" s="31"/>
      <c r="R30" s="58"/>
    </row>
    <row r="31" spans="1:18" ht="21" customHeight="1">
      <c r="A31" s="13">
        <v>13</v>
      </c>
      <c r="B31" s="81" t="s">
        <v>270</v>
      </c>
      <c r="C31" s="34"/>
      <c r="D31" s="352">
        <v>20</v>
      </c>
      <c r="E31" s="62" t="s">
        <v>129</v>
      </c>
      <c r="F31" s="108"/>
      <c r="G31" s="108"/>
      <c r="H31" s="37"/>
      <c r="I31" s="64"/>
      <c r="J31" s="85">
        <f>INT(D31*I31)</f>
        <v>0</v>
      </c>
      <c r="K31" s="40"/>
      <c r="L31" s="67"/>
      <c r="M31" s="68"/>
      <c r="N31" s="43"/>
      <c r="O31" s="86"/>
      <c r="P31" s="93"/>
      <c r="Q31" s="46"/>
      <c r="R31" s="37"/>
    </row>
    <row r="32" spans="1:18" ht="21" customHeight="1">
      <c r="A32" s="17"/>
      <c r="B32" s="103"/>
      <c r="C32" s="48"/>
      <c r="D32" s="353"/>
      <c r="E32" s="89"/>
      <c r="F32" s="106"/>
      <c r="G32" s="106"/>
      <c r="H32" s="58"/>
      <c r="I32" s="278"/>
      <c r="J32" s="77"/>
      <c r="K32" s="25"/>
      <c r="L32" s="53"/>
      <c r="M32" s="54"/>
      <c r="N32" s="95"/>
      <c r="O32" s="96"/>
      <c r="P32" s="79"/>
      <c r="Q32" s="31"/>
      <c r="R32" s="58"/>
    </row>
    <row r="33" spans="1:18" ht="21" customHeight="1">
      <c r="A33" s="13">
        <v>14</v>
      </c>
      <c r="B33" s="81" t="s">
        <v>269</v>
      </c>
      <c r="C33" s="34" t="s">
        <v>123</v>
      </c>
      <c r="D33" s="352">
        <v>20</v>
      </c>
      <c r="E33" s="62" t="s">
        <v>129</v>
      </c>
      <c r="F33" s="108"/>
      <c r="G33" s="108"/>
      <c r="H33" s="37"/>
      <c r="I33" s="64"/>
      <c r="J33" s="85">
        <f>INT(D33*I33)</f>
        <v>0</v>
      </c>
      <c r="K33" s="40"/>
      <c r="L33" s="67"/>
      <c r="M33" s="68"/>
      <c r="N33" s="43"/>
      <c r="O33" s="86"/>
      <c r="P33" s="93"/>
      <c r="Q33" s="46"/>
      <c r="R33" s="37"/>
    </row>
    <row r="34" spans="1:18" ht="21" customHeight="1">
      <c r="A34" s="17"/>
      <c r="B34" s="103"/>
      <c r="C34" s="48"/>
      <c r="D34" s="353"/>
      <c r="E34" s="89"/>
      <c r="F34" s="106"/>
      <c r="G34" s="106"/>
      <c r="H34" s="58"/>
      <c r="I34" s="278"/>
      <c r="J34" s="77"/>
      <c r="K34" s="25"/>
      <c r="L34" s="53"/>
      <c r="M34" s="54"/>
      <c r="N34" s="95"/>
      <c r="O34" s="96"/>
      <c r="P34" s="79"/>
      <c r="Q34" s="31"/>
      <c r="R34" s="58"/>
    </row>
    <row r="35" spans="1:18" ht="21" customHeight="1">
      <c r="A35" s="13">
        <v>15</v>
      </c>
      <c r="B35" s="81" t="s">
        <v>272</v>
      </c>
      <c r="C35" s="34" t="s">
        <v>271</v>
      </c>
      <c r="D35" s="352">
        <v>20</v>
      </c>
      <c r="E35" s="62" t="s">
        <v>256</v>
      </c>
      <c r="F35" s="108"/>
      <c r="G35" s="108"/>
      <c r="H35" s="37"/>
      <c r="I35" s="64"/>
      <c r="J35" s="85">
        <f>INT(D35*I35)</f>
        <v>0</v>
      </c>
      <c r="K35" s="40"/>
      <c r="L35" s="67"/>
      <c r="M35" s="68"/>
      <c r="N35" s="43"/>
      <c r="O35" s="86"/>
      <c r="P35" s="93"/>
      <c r="Q35" s="46"/>
      <c r="R35" s="37"/>
    </row>
    <row r="36" spans="1:18" ht="21" customHeight="1">
      <c r="A36" s="17"/>
      <c r="B36" s="72"/>
      <c r="C36" s="48"/>
      <c r="D36" s="99"/>
      <c r="E36" s="89"/>
      <c r="F36" s="89"/>
      <c r="G36" s="89"/>
      <c r="H36" s="94"/>
      <c r="I36" s="278"/>
      <c r="J36" s="77"/>
      <c r="K36" s="25"/>
      <c r="L36" s="53"/>
      <c r="M36" s="54"/>
      <c r="N36" s="95"/>
      <c r="O36" s="96"/>
      <c r="P36" s="79"/>
      <c r="Q36" s="31"/>
      <c r="R36" s="58"/>
    </row>
    <row r="37" spans="1:18" ht="21" customHeight="1">
      <c r="A37" s="13">
        <v>16</v>
      </c>
      <c r="B37" s="81" t="s">
        <v>273</v>
      </c>
      <c r="C37" s="60" t="s">
        <v>274</v>
      </c>
      <c r="D37" s="61">
        <v>31</v>
      </c>
      <c r="E37" s="62" t="s">
        <v>255</v>
      </c>
      <c r="F37" s="62"/>
      <c r="G37" s="62"/>
      <c r="H37" s="98"/>
      <c r="I37" s="64"/>
      <c r="J37" s="85">
        <f>INT(D37*I37)</f>
        <v>0</v>
      </c>
      <c r="K37" s="40"/>
      <c r="L37" s="67"/>
      <c r="M37" s="68"/>
      <c r="N37" s="43"/>
      <c r="O37" s="86"/>
      <c r="P37" s="93"/>
      <c r="Q37" s="46"/>
      <c r="R37" s="37"/>
    </row>
    <row r="38" spans="1:18" ht="21" customHeight="1">
      <c r="A38" s="17"/>
      <c r="B38" s="72"/>
      <c r="C38" s="48"/>
      <c r="D38" s="99"/>
      <c r="E38" s="89"/>
      <c r="F38" s="89"/>
      <c r="G38" s="89"/>
      <c r="H38" s="94"/>
      <c r="I38" s="278"/>
      <c r="J38" s="77"/>
      <c r="K38" s="25"/>
      <c r="L38" s="53"/>
      <c r="M38" s="54"/>
      <c r="N38" s="95"/>
      <c r="O38" s="96"/>
      <c r="P38" s="79"/>
      <c r="Q38" s="31"/>
      <c r="R38" s="58"/>
    </row>
    <row r="39" spans="1:18" ht="21" customHeight="1">
      <c r="A39" s="13">
        <v>17</v>
      </c>
      <c r="B39" s="81" t="s">
        <v>278</v>
      </c>
      <c r="C39" s="60" t="s">
        <v>275</v>
      </c>
      <c r="D39" s="61">
        <v>2</v>
      </c>
      <c r="E39" s="62" t="s">
        <v>277</v>
      </c>
      <c r="F39" s="62"/>
      <c r="G39" s="62"/>
      <c r="H39" s="98"/>
      <c r="I39" s="64"/>
      <c r="J39" s="85">
        <f>INT(D39*I39)</f>
        <v>0</v>
      </c>
      <c r="K39" s="40"/>
      <c r="L39" s="67"/>
      <c r="M39" s="68"/>
      <c r="N39" s="43"/>
      <c r="O39" s="86"/>
      <c r="P39" s="93"/>
      <c r="Q39" s="46"/>
      <c r="R39" s="37"/>
    </row>
    <row r="40" spans="1:18" ht="21" customHeight="1">
      <c r="A40" s="17"/>
      <c r="B40" s="72"/>
      <c r="C40" s="48"/>
      <c r="D40" s="99"/>
      <c r="E40" s="89"/>
      <c r="F40" s="106"/>
      <c r="G40" s="106"/>
      <c r="H40" s="22"/>
      <c r="I40" s="278"/>
      <c r="J40" s="77"/>
      <c r="K40" s="25"/>
      <c r="L40" s="53"/>
      <c r="M40" s="54"/>
      <c r="N40" s="95"/>
      <c r="O40" s="96"/>
      <c r="P40" s="79"/>
      <c r="Q40" s="31"/>
      <c r="R40" s="58"/>
    </row>
    <row r="41" spans="1:18" ht="21" customHeight="1">
      <c r="A41" s="13">
        <v>18</v>
      </c>
      <c r="B41" s="291" t="s">
        <v>279</v>
      </c>
      <c r="C41" s="60" t="s">
        <v>276</v>
      </c>
      <c r="D41" s="61">
        <v>8</v>
      </c>
      <c r="E41" s="62" t="s">
        <v>256</v>
      </c>
      <c r="F41" s="108"/>
      <c r="G41" s="108"/>
      <c r="H41" s="100"/>
      <c r="I41" s="64"/>
      <c r="J41" s="85">
        <f>INT(D41*I41)</f>
        <v>0</v>
      </c>
      <c r="K41" s="40"/>
      <c r="L41" s="67"/>
      <c r="M41" s="68"/>
      <c r="N41" s="43"/>
      <c r="O41" s="86"/>
      <c r="P41" s="93"/>
      <c r="Q41" s="46"/>
      <c r="R41" s="37"/>
    </row>
    <row r="42" spans="1:18" ht="21" customHeight="1">
      <c r="A42" s="17"/>
      <c r="B42" s="72"/>
      <c r="C42" s="48"/>
      <c r="D42" s="99"/>
      <c r="E42" s="89"/>
      <c r="F42" s="106"/>
      <c r="G42" s="106"/>
      <c r="H42" s="22"/>
      <c r="I42" s="278"/>
      <c r="J42" s="77"/>
      <c r="K42" s="25"/>
      <c r="L42" s="53"/>
      <c r="M42" s="54"/>
      <c r="N42" s="95"/>
      <c r="O42" s="96"/>
      <c r="P42" s="79"/>
      <c r="Q42" s="109"/>
      <c r="R42" s="58"/>
    </row>
    <row r="43" spans="1:18" ht="21" customHeight="1">
      <c r="A43" s="13">
        <v>19</v>
      </c>
      <c r="B43" s="291"/>
      <c r="C43" s="60"/>
      <c r="D43" s="61"/>
      <c r="E43" s="62"/>
      <c r="F43" s="108"/>
      <c r="G43" s="108"/>
      <c r="H43" s="63"/>
      <c r="I43" s="64"/>
      <c r="J43" s="85">
        <f>INT(D43*I43)</f>
        <v>0</v>
      </c>
      <c r="K43" s="40"/>
      <c r="L43" s="110"/>
      <c r="M43" s="54"/>
      <c r="N43" s="101"/>
      <c r="O43" s="111"/>
      <c r="P43" s="102"/>
      <c r="Q43" s="112"/>
      <c r="R43" s="94"/>
    </row>
    <row r="44" spans="1:18" ht="21" customHeight="1">
      <c r="A44" s="17"/>
      <c r="B44" s="72"/>
      <c r="C44" s="113"/>
      <c r="D44" s="114"/>
      <c r="E44" s="115"/>
      <c r="F44" s="116"/>
      <c r="G44" s="116"/>
      <c r="H44" s="117"/>
      <c r="I44" s="279"/>
      <c r="J44" s="119"/>
      <c r="K44" s="120"/>
      <c r="L44" s="121"/>
      <c r="M44" s="122"/>
      <c r="N44" s="92"/>
      <c r="O44" s="96"/>
      <c r="P44" s="79"/>
      <c r="Q44" s="31"/>
      <c r="R44" s="58"/>
    </row>
    <row r="45" spans="1:18" ht="21" customHeight="1" thickBot="1">
      <c r="A45" s="123">
        <v>20</v>
      </c>
      <c r="B45" s="141" t="s">
        <v>18</v>
      </c>
      <c r="C45" s="125"/>
      <c r="D45" s="126"/>
      <c r="E45" s="127"/>
      <c r="F45" s="128"/>
      <c r="G45" s="128"/>
      <c r="H45" s="129"/>
      <c r="I45" s="130"/>
      <c r="J45" s="131">
        <f>INT(D45*I45)</f>
        <v>0</v>
      </c>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19" zoomScale="70" zoomScaleNormal="100" zoomScaleSheetLayoutView="70" workbookViewId="0">
      <selection activeCell="J45" sqref="J4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33" t="s">
        <v>280</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c r="D6" s="73"/>
      <c r="E6" s="74"/>
      <c r="F6" s="74"/>
      <c r="G6" s="74"/>
      <c r="H6" s="75"/>
      <c r="I6" s="140"/>
      <c r="J6" s="118"/>
      <c r="K6" s="25"/>
      <c r="L6" s="53"/>
      <c r="M6" s="54"/>
      <c r="N6" s="78"/>
      <c r="O6" s="56"/>
      <c r="P6" s="79"/>
      <c r="Q6" s="31"/>
      <c r="R6" s="58"/>
    </row>
    <row r="7" spans="1:18" ht="21" customHeight="1">
      <c r="A7" s="80">
        <v>1</v>
      </c>
      <c r="B7" s="81" t="s">
        <v>281</v>
      </c>
      <c r="C7" s="60"/>
      <c r="D7" s="82">
        <v>217</v>
      </c>
      <c r="E7" s="62" t="s">
        <v>99</v>
      </c>
      <c r="F7" s="83"/>
      <c r="G7" s="83"/>
      <c r="H7" s="84"/>
      <c r="I7" s="64"/>
      <c r="J7" s="85">
        <f>INT(D7*I7)</f>
        <v>0</v>
      </c>
      <c r="K7" s="40"/>
      <c r="L7" s="67"/>
      <c r="M7" s="68"/>
      <c r="N7" s="43"/>
      <c r="O7" s="309"/>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v>2</v>
      </c>
      <c r="B9" s="81" t="s">
        <v>282</v>
      </c>
      <c r="C9" s="60"/>
      <c r="D9" s="90">
        <v>173</v>
      </c>
      <c r="E9" s="62" t="s">
        <v>99</v>
      </c>
      <c r="F9" s="62"/>
      <c r="G9" s="62"/>
      <c r="H9" s="84"/>
      <c r="I9" s="64"/>
      <c r="J9" s="85">
        <f>INT(D9*I9)</f>
        <v>0</v>
      </c>
      <c r="K9" s="40"/>
      <c r="L9" s="67"/>
      <c r="M9" s="68"/>
      <c r="N9" s="69"/>
      <c r="O9" s="86"/>
      <c r="P9" s="87"/>
      <c r="Q9" s="46"/>
      <c r="R9" s="37"/>
    </row>
    <row r="10" spans="1:18" ht="21" customHeight="1">
      <c r="A10" s="17"/>
      <c r="B10" s="72"/>
      <c r="C10" s="48"/>
      <c r="D10" s="91"/>
      <c r="E10" s="89"/>
      <c r="F10" s="89"/>
      <c r="G10" s="89"/>
      <c r="H10" s="58"/>
      <c r="I10" s="76"/>
      <c r="J10" s="77"/>
      <c r="K10" s="25"/>
      <c r="L10" s="53"/>
      <c r="M10" s="54"/>
      <c r="N10" s="92"/>
      <c r="O10" s="56"/>
      <c r="P10" s="79"/>
      <c r="Q10" s="31"/>
      <c r="R10" s="58"/>
    </row>
    <row r="11" spans="1:18" ht="21" customHeight="1">
      <c r="A11" s="80">
        <v>3</v>
      </c>
      <c r="B11" s="81" t="s">
        <v>283</v>
      </c>
      <c r="C11" s="60"/>
      <c r="D11" s="61">
        <v>106</v>
      </c>
      <c r="E11" s="62" t="s">
        <v>99</v>
      </c>
      <c r="F11" s="62"/>
      <c r="G11" s="62"/>
      <c r="H11" s="84"/>
      <c r="I11" s="64"/>
      <c r="J11" s="85">
        <f>INT(D11*I11)</f>
        <v>0</v>
      </c>
      <c r="K11" s="40"/>
      <c r="L11" s="67"/>
      <c r="M11" s="68"/>
      <c r="N11" s="69"/>
      <c r="O11" s="86"/>
      <c r="P11" s="93"/>
      <c r="Q11" s="46"/>
      <c r="R11" s="37"/>
    </row>
    <row r="12" spans="1:18" ht="21" customHeight="1">
      <c r="A12" s="17"/>
      <c r="B12" s="72"/>
      <c r="C12" s="48"/>
      <c r="D12" s="91"/>
      <c r="E12" s="89"/>
      <c r="F12" s="89"/>
      <c r="G12" s="89"/>
      <c r="H12" s="94"/>
      <c r="I12" s="76"/>
      <c r="J12" s="77"/>
      <c r="K12" s="25"/>
      <c r="L12" s="53"/>
      <c r="M12" s="54"/>
      <c r="N12" s="92"/>
      <c r="O12" s="56"/>
      <c r="P12" s="79"/>
      <c r="Q12" s="31"/>
      <c r="R12" s="58"/>
    </row>
    <row r="13" spans="1:18" ht="21" customHeight="1">
      <c r="A13" s="13">
        <v>4</v>
      </c>
      <c r="B13" s="81" t="s">
        <v>284</v>
      </c>
      <c r="C13" s="276"/>
      <c r="D13" s="61">
        <v>86</v>
      </c>
      <c r="E13" s="62" t="s">
        <v>99</v>
      </c>
      <c r="F13" s="62"/>
      <c r="G13" s="62"/>
      <c r="H13" s="37"/>
      <c r="I13" s="64"/>
      <c r="J13" s="85">
        <f>INT(D13*I13)</f>
        <v>0</v>
      </c>
      <c r="K13" s="40"/>
      <c r="L13" s="67"/>
      <c r="M13" s="68"/>
      <c r="N13" s="69"/>
      <c r="O13" s="86"/>
      <c r="P13" s="93"/>
      <c r="Q13" s="46"/>
      <c r="R13" s="37"/>
    </row>
    <row r="14" spans="1:18" ht="21" customHeight="1">
      <c r="A14" s="18"/>
      <c r="B14" s="72"/>
      <c r="C14" s="48"/>
      <c r="D14" s="91"/>
      <c r="E14" s="89"/>
      <c r="F14" s="74"/>
      <c r="G14" s="74"/>
      <c r="H14" s="94"/>
      <c r="I14" s="76"/>
      <c r="J14" s="77"/>
      <c r="K14" s="25"/>
      <c r="L14" s="53"/>
      <c r="M14" s="54"/>
      <c r="N14" s="95"/>
      <c r="O14" s="96"/>
      <c r="P14" s="79"/>
      <c r="Q14" s="31"/>
      <c r="R14" s="58"/>
    </row>
    <row r="15" spans="1:18" ht="21" customHeight="1">
      <c r="A15" s="13">
        <v>5</v>
      </c>
      <c r="B15" s="81" t="s">
        <v>285</v>
      </c>
      <c r="C15" s="14"/>
      <c r="D15" s="61">
        <v>122</v>
      </c>
      <c r="E15" s="62" t="s">
        <v>99</v>
      </c>
      <c r="F15" s="97"/>
      <c r="G15" s="97"/>
      <c r="H15" s="98"/>
      <c r="I15" s="64"/>
      <c r="J15" s="85">
        <f>INT(D15*I15)</f>
        <v>0</v>
      </c>
      <c r="K15" s="40"/>
      <c r="L15" s="67"/>
      <c r="M15" s="68"/>
      <c r="N15" s="43"/>
      <c r="O15" s="86"/>
      <c r="P15" s="93"/>
      <c r="Q15" s="46"/>
      <c r="R15" s="37"/>
    </row>
    <row r="16" spans="1:18" ht="21" customHeight="1">
      <c r="A16" s="17"/>
      <c r="B16" s="72"/>
      <c r="C16" s="48"/>
      <c r="D16" s="99"/>
      <c r="E16" s="89"/>
      <c r="F16" s="74"/>
      <c r="G16" s="74"/>
      <c r="H16" s="22"/>
      <c r="I16" s="76"/>
      <c r="J16" s="77"/>
      <c r="K16" s="25"/>
      <c r="L16" s="53"/>
      <c r="M16" s="54"/>
      <c r="N16" s="95"/>
      <c r="O16" s="96"/>
      <c r="P16" s="79"/>
      <c r="Q16" s="31"/>
      <c r="R16" s="58"/>
    </row>
    <row r="17" spans="1:18" ht="21" customHeight="1">
      <c r="A17" s="13">
        <v>6</v>
      </c>
      <c r="B17" s="81"/>
      <c r="C17" s="60"/>
      <c r="D17" s="61"/>
      <c r="E17" s="62"/>
      <c r="F17" s="97"/>
      <c r="G17" s="97"/>
      <c r="H17" s="100"/>
      <c r="I17" s="64"/>
      <c r="J17" s="85">
        <f>INT(D17*I17)</f>
        <v>0</v>
      </c>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v>7</v>
      </c>
      <c r="B19" s="81"/>
      <c r="C19" s="60"/>
      <c r="D19" s="61"/>
      <c r="E19" s="62"/>
      <c r="F19" s="97"/>
      <c r="G19" s="97"/>
      <c r="H19" s="63"/>
      <c r="I19" s="64"/>
      <c r="J19" s="85"/>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v>8</v>
      </c>
      <c r="B21" s="81"/>
      <c r="C21" s="60"/>
      <c r="D21" s="61"/>
      <c r="E21" s="62"/>
      <c r="F21" s="62"/>
      <c r="G21" s="62"/>
      <c r="H21" s="37"/>
      <c r="I21" s="64"/>
      <c r="J21" s="85"/>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v>9</v>
      </c>
      <c r="B23" s="81"/>
      <c r="C23" s="60"/>
      <c r="D23" s="61"/>
      <c r="E23" s="62"/>
      <c r="F23" s="97"/>
      <c r="G23" s="97"/>
      <c r="H23" s="63"/>
      <c r="I23" s="64"/>
      <c r="J23" s="85"/>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v>10</v>
      </c>
      <c r="B25" s="81"/>
      <c r="C25" s="60"/>
      <c r="D25" s="61"/>
      <c r="E25" s="62"/>
      <c r="F25" s="97"/>
      <c r="G25" s="97"/>
      <c r="H25" s="63"/>
      <c r="I25" s="64"/>
      <c r="J25" s="85"/>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v>11</v>
      </c>
      <c r="B27" s="81"/>
      <c r="C27" s="60"/>
      <c r="D27" s="61"/>
      <c r="E27" s="62"/>
      <c r="F27" s="97"/>
      <c r="G27" s="97"/>
      <c r="H27" s="84"/>
      <c r="I27" s="64"/>
      <c r="J27" s="85"/>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v>12</v>
      </c>
      <c r="B29" s="81"/>
      <c r="C29" s="60"/>
      <c r="D29" s="61"/>
      <c r="E29" s="62"/>
      <c r="F29" s="108"/>
      <c r="G29" s="108"/>
      <c r="H29" s="37"/>
      <c r="I29" s="64"/>
      <c r="J29" s="85"/>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v>13</v>
      </c>
      <c r="B31" s="104"/>
      <c r="C31" s="60"/>
      <c r="D31" s="61"/>
      <c r="E31" s="62"/>
      <c r="F31" s="108"/>
      <c r="G31" s="108"/>
      <c r="H31" s="37"/>
      <c r="I31" s="64"/>
      <c r="J31" s="85"/>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v>14</v>
      </c>
      <c r="B33" s="104"/>
      <c r="C33" s="60"/>
      <c r="D33" s="297"/>
      <c r="E33" s="62"/>
      <c r="F33" s="108"/>
      <c r="G33" s="108"/>
      <c r="H33" s="37"/>
      <c r="I33" s="64"/>
      <c r="J33" s="85"/>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v>15</v>
      </c>
      <c r="B35" s="104"/>
      <c r="C35" s="60"/>
      <c r="D35" s="297"/>
      <c r="E35" s="62"/>
      <c r="F35" s="108"/>
      <c r="G35" s="108"/>
      <c r="H35" s="37"/>
      <c r="I35" s="64"/>
      <c r="J35" s="85"/>
      <c r="K35" s="40"/>
      <c r="L35" s="67"/>
      <c r="M35" s="68"/>
      <c r="N35" s="43"/>
      <c r="O35" s="86"/>
      <c r="P35" s="93"/>
      <c r="Q35" s="46"/>
      <c r="R35" s="37"/>
    </row>
    <row r="36" spans="1:18" ht="21" customHeight="1">
      <c r="A36" s="17"/>
      <c r="B36" s="72"/>
      <c r="C36" s="48"/>
      <c r="D36" s="306"/>
      <c r="E36" s="89"/>
      <c r="F36" s="89"/>
      <c r="G36" s="89"/>
      <c r="H36" s="94"/>
      <c r="I36" s="76"/>
      <c r="J36" s="77"/>
      <c r="K36" s="25"/>
      <c r="L36" s="53"/>
      <c r="M36" s="54"/>
      <c r="N36" s="95"/>
      <c r="O36" s="56"/>
      <c r="P36" s="79"/>
      <c r="Q36" s="31"/>
      <c r="R36" s="58"/>
    </row>
    <row r="37" spans="1:18" ht="21" customHeight="1">
      <c r="A37" s="13">
        <v>16</v>
      </c>
      <c r="B37" s="81"/>
      <c r="C37" s="60"/>
      <c r="D37" s="297"/>
      <c r="E37" s="62"/>
      <c r="F37" s="62"/>
      <c r="G37" s="62"/>
      <c r="H37" s="98"/>
      <c r="I37" s="64"/>
      <c r="J37" s="85"/>
      <c r="K37" s="40"/>
      <c r="L37" s="67"/>
      <c r="M37" s="68"/>
      <c r="N37" s="43"/>
      <c r="O37" s="86"/>
      <c r="P37" s="93"/>
      <c r="Q37" s="46"/>
      <c r="R37" s="37"/>
    </row>
    <row r="38" spans="1:18" ht="21" customHeight="1">
      <c r="A38" s="17"/>
      <c r="B38" s="72"/>
      <c r="C38" s="48"/>
      <c r="D38" s="326"/>
      <c r="E38" s="89"/>
      <c r="F38" s="89"/>
      <c r="G38" s="89"/>
      <c r="H38" s="94"/>
      <c r="I38" s="76"/>
      <c r="J38" s="77"/>
      <c r="K38" s="25"/>
      <c r="L38" s="53"/>
      <c r="M38" s="54"/>
      <c r="N38" s="95"/>
      <c r="O38" s="56"/>
      <c r="P38" s="79"/>
      <c r="Q38" s="31"/>
      <c r="R38" s="58"/>
    </row>
    <row r="39" spans="1:18" ht="21" customHeight="1">
      <c r="A39" s="13">
        <v>17</v>
      </c>
      <c r="B39" s="81"/>
      <c r="C39" s="60"/>
      <c r="D39" s="297"/>
      <c r="E39" s="62"/>
      <c r="F39" s="62"/>
      <c r="G39" s="62"/>
      <c r="H39" s="98"/>
      <c r="I39" s="64"/>
      <c r="J39" s="85"/>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v>18</v>
      </c>
      <c r="B41" s="81"/>
      <c r="C41" s="60"/>
      <c r="D41" s="61"/>
      <c r="E41" s="62"/>
      <c r="F41" s="108"/>
      <c r="G41" s="108"/>
      <c r="H41" s="100"/>
      <c r="I41" s="64"/>
      <c r="J41" s="85"/>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v>19</v>
      </c>
      <c r="B43" s="81"/>
      <c r="C43" s="60"/>
      <c r="D43" s="61"/>
      <c r="E43" s="62"/>
      <c r="F43" s="108"/>
      <c r="G43" s="108"/>
      <c r="H43" s="63"/>
      <c r="I43" s="64"/>
      <c r="J43" s="85"/>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v>20</v>
      </c>
      <c r="B45" s="141" t="s">
        <v>18</v>
      </c>
      <c r="C45" s="125"/>
      <c r="D45" s="126"/>
      <c r="E45" s="127"/>
      <c r="F45" s="128"/>
      <c r="G45" s="128"/>
      <c r="H45" s="129"/>
      <c r="I45" s="130"/>
      <c r="J45" s="131">
        <f>SUM(J6:J43)</f>
        <v>0</v>
      </c>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2" orientation="portrait" verticalDpi="0" r:id="rId1"/>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5"/>
  <sheetViews>
    <sheetView view="pageBreakPreview" topLeftCell="A19" zoomScaleNormal="100" zoomScaleSheetLayoutView="100" workbookViewId="0">
      <selection activeCell="I227" sqref="I227"/>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33" t="s">
        <v>134</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t="s">
        <v>286</v>
      </c>
      <c r="C5" s="60"/>
      <c r="D5" s="61"/>
      <c r="E5" s="62"/>
      <c r="F5" s="62"/>
      <c r="G5" s="62"/>
      <c r="H5" s="63"/>
      <c r="I5" s="64"/>
      <c r="J5" s="85"/>
      <c r="K5" s="66"/>
      <c r="L5" s="67"/>
      <c r="M5" s="68"/>
      <c r="N5" s="69"/>
      <c r="O5" s="44"/>
      <c r="P5" s="70"/>
      <c r="Q5" s="46"/>
      <c r="R5" s="37"/>
    </row>
    <row r="6" spans="1:18" ht="21" customHeight="1">
      <c r="A6" s="71"/>
      <c r="B6" s="72"/>
      <c r="C6" s="16"/>
      <c r="D6" s="289"/>
      <c r="E6" s="74"/>
      <c r="F6" s="74"/>
      <c r="G6" s="74"/>
      <c r="H6" s="75"/>
      <c r="I6" s="140"/>
      <c r="J6" s="116"/>
      <c r="K6" s="25"/>
      <c r="L6" s="53"/>
      <c r="M6" s="54"/>
      <c r="N6" s="78"/>
      <c r="O6" s="56"/>
      <c r="P6" s="79"/>
      <c r="Q6" s="31"/>
      <c r="R6" s="58"/>
    </row>
    <row r="7" spans="1:18" ht="21" customHeight="1">
      <c r="A7" s="80">
        <v>1</v>
      </c>
      <c r="B7" s="81" t="s">
        <v>287</v>
      </c>
      <c r="C7" s="60" t="s">
        <v>288</v>
      </c>
      <c r="D7" s="290">
        <v>1.323</v>
      </c>
      <c r="E7" s="62" t="s">
        <v>108</v>
      </c>
      <c r="F7" s="83"/>
      <c r="G7" s="83"/>
      <c r="H7" s="84"/>
      <c r="I7" s="64"/>
      <c r="J7" s="85">
        <f>INT(D7*I7)</f>
        <v>0</v>
      </c>
      <c r="K7" s="40"/>
      <c r="L7" s="67"/>
      <c r="M7" s="68"/>
      <c r="N7" s="43"/>
      <c r="O7" s="86"/>
      <c r="P7" s="87"/>
      <c r="Q7" s="46"/>
      <c r="R7" s="37"/>
    </row>
    <row r="8" spans="1:18" ht="21" customHeight="1">
      <c r="A8" s="71"/>
      <c r="B8" s="72"/>
      <c r="C8" s="48"/>
      <c r="D8" s="284"/>
      <c r="E8" s="89"/>
      <c r="F8" s="89"/>
      <c r="G8" s="89"/>
      <c r="H8" s="75"/>
      <c r="I8" s="76"/>
      <c r="J8" s="77"/>
      <c r="K8" s="25"/>
      <c r="L8" s="53"/>
      <c r="M8" s="54"/>
      <c r="N8" s="55"/>
      <c r="O8" s="56"/>
      <c r="P8" s="79"/>
      <c r="Q8" s="31"/>
      <c r="R8" s="58"/>
    </row>
    <row r="9" spans="1:18" ht="21" customHeight="1">
      <c r="A9" s="80">
        <v>2</v>
      </c>
      <c r="B9" s="81" t="s">
        <v>256</v>
      </c>
      <c r="C9" s="60" t="s">
        <v>289</v>
      </c>
      <c r="D9" s="285">
        <v>0.18190000000000001</v>
      </c>
      <c r="E9" s="62" t="s">
        <v>129</v>
      </c>
      <c r="F9" s="62"/>
      <c r="G9" s="62"/>
      <c r="H9" s="84"/>
      <c r="I9" s="64"/>
      <c r="J9" s="85">
        <f>INT(D9*I9)</f>
        <v>0</v>
      </c>
      <c r="K9" s="40"/>
      <c r="L9" s="67"/>
      <c r="M9" s="68"/>
      <c r="N9" s="69"/>
      <c r="O9" s="86"/>
      <c r="P9" s="87"/>
      <c r="Q9" s="46"/>
      <c r="R9" s="37"/>
    </row>
    <row r="10" spans="1:18" ht="21" customHeight="1">
      <c r="A10" s="17"/>
      <c r="B10" s="72"/>
      <c r="C10" s="48"/>
      <c r="D10" s="284"/>
      <c r="E10" s="89"/>
      <c r="F10" s="89"/>
      <c r="G10" s="89"/>
      <c r="H10" s="58"/>
      <c r="I10" s="76"/>
      <c r="J10" s="77"/>
      <c r="K10" s="25"/>
      <c r="L10" s="53"/>
      <c r="M10" s="54"/>
      <c r="N10" s="92"/>
      <c r="O10" s="56"/>
      <c r="P10" s="79"/>
      <c r="Q10" s="31"/>
      <c r="R10" s="58"/>
    </row>
    <row r="11" spans="1:18" ht="21" customHeight="1">
      <c r="A11" s="80">
        <v>3</v>
      </c>
      <c r="B11" s="14" t="s">
        <v>256</v>
      </c>
      <c r="C11" s="60" t="s">
        <v>290</v>
      </c>
      <c r="D11" s="285">
        <v>0.24260000000000001</v>
      </c>
      <c r="E11" s="62" t="s">
        <v>129</v>
      </c>
      <c r="F11" s="62"/>
      <c r="G11" s="62"/>
      <c r="H11" s="84"/>
      <c r="I11" s="64"/>
      <c r="J11" s="85">
        <f>INT(D11*I11)</f>
        <v>0</v>
      </c>
      <c r="K11" s="40"/>
      <c r="L11" s="67"/>
      <c r="M11" s="68"/>
      <c r="N11" s="69"/>
      <c r="O11" s="86"/>
      <c r="P11" s="93"/>
      <c r="Q11" s="46"/>
      <c r="R11" s="37"/>
    </row>
    <row r="12" spans="1:18" ht="21" customHeight="1">
      <c r="A12" s="17"/>
      <c r="B12" s="72"/>
      <c r="C12" s="48"/>
      <c r="D12" s="286"/>
      <c r="E12" s="89"/>
      <c r="F12" s="89"/>
      <c r="G12" s="89"/>
      <c r="H12" s="94"/>
      <c r="I12" s="76"/>
      <c r="J12" s="77"/>
      <c r="K12" s="25"/>
      <c r="L12" s="53"/>
      <c r="M12" s="54"/>
      <c r="N12" s="92"/>
      <c r="O12" s="56"/>
      <c r="P12" s="79"/>
      <c r="Q12" s="31"/>
      <c r="R12" s="58"/>
    </row>
    <row r="13" spans="1:18" ht="21" customHeight="1">
      <c r="A13" s="13">
        <v>4</v>
      </c>
      <c r="B13" s="81" t="s">
        <v>293</v>
      </c>
      <c r="C13" s="60" t="s">
        <v>291</v>
      </c>
      <c r="D13" s="285">
        <v>0.24806</v>
      </c>
      <c r="E13" s="62" t="s">
        <v>877</v>
      </c>
      <c r="F13" s="62"/>
      <c r="G13" s="62"/>
      <c r="H13" s="37"/>
      <c r="I13" s="64"/>
      <c r="J13" s="85">
        <f>INT(D13*I13)</f>
        <v>0</v>
      </c>
      <c r="K13" s="40"/>
      <c r="L13" s="67"/>
      <c r="M13" s="68"/>
      <c r="N13" s="69"/>
      <c r="O13" s="86"/>
      <c r="P13" s="93"/>
      <c r="Q13" s="46"/>
      <c r="R13" s="37"/>
    </row>
    <row r="14" spans="1:18" ht="21" customHeight="1">
      <c r="A14" s="18"/>
      <c r="B14" s="72"/>
      <c r="C14" s="48"/>
      <c r="D14" s="286"/>
      <c r="E14" s="74"/>
      <c r="F14" s="74"/>
      <c r="G14" s="74"/>
      <c r="H14" s="94"/>
      <c r="I14" s="76"/>
      <c r="J14" s="77"/>
      <c r="K14" s="25"/>
      <c r="L14" s="53"/>
      <c r="M14" s="54"/>
      <c r="N14" s="95"/>
      <c r="O14" s="96"/>
      <c r="P14" s="79"/>
      <c r="Q14" s="31"/>
      <c r="R14" s="58"/>
    </row>
    <row r="15" spans="1:18" ht="21" customHeight="1">
      <c r="A15" s="13">
        <v>5</v>
      </c>
      <c r="B15" s="81" t="s">
        <v>256</v>
      </c>
      <c r="C15" s="60" t="s">
        <v>292</v>
      </c>
      <c r="D15" s="285">
        <v>0.66149999999999998</v>
      </c>
      <c r="E15" s="62" t="s">
        <v>129</v>
      </c>
      <c r="F15" s="97"/>
      <c r="G15" s="97"/>
      <c r="H15" s="98"/>
      <c r="I15" s="64"/>
      <c r="J15" s="85">
        <f>INT(D15*I15)</f>
        <v>0</v>
      </c>
      <c r="K15" s="40"/>
      <c r="L15" s="67"/>
      <c r="M15" s="68"/>
      <c r="N15" s="43"/>
      <c r="O15" s="86"/>
      <c r="P15" s="93"/>
      <c r="Q15" s="46"/>
      <c r="R15" s="37"/>
    </row>
    <row r="16" spans="1:18" ht="21" customHeight="1">
      <c r="A16" s="17"/>
      <c r="B16" s="72"/>
      <c r="C16" s="48"/>
      <c r="D16" s="286"/>
      <c r="E16" s="89"/>
      <c r="F16" s="74"/>
      <c r="G16" s="74"/>
      <c r="H16" s="22"/>
      <c r="I16" s="76"/>
      <c r="J16" s="77"/>
      <c r="K16" s="25"/>
      <c r="L16" s="53"/>
      <c r="M16" s="54"/>
      <c r="N16" s="95"/>
      <c r="O16" s="96"/>
      <c r="P16" s="79"/>
      <c r="Q16" s="31"/>
      <c r="R16" s="58"/>
    </row>
    <row r="17" spans="1:18" ht="21" customHeight="1">
      <c r="A17" s="13">
        <v>6</v>
      </c>
      <c r="B17" s="81" t="s">
        <v>294</v>
      </c>
      <c r="C17" s="60" t="s">
        <v>295</v>
      </c>
      <c r="D17" s="285">
        <v>5.3999999999999999E-2</v>
      </c>
      <c r="E17" s="62" t="s">
        <v>129</v>
      </c>
      <c r="F17" s="97"/>
      <c r="G17" s="97"/>
      <c r="H17" s="100"/>
      <c r="I17" s="64"/>
      <c r="J17" s="85">
        <f>INT(D17*I17)</f>
        <v>0</v>
      </c>
      <c r="K17" s="40"/>
      <c r="L17" s="67"/>
      <c r="M17" s="68"/>
      <c r="N17" s="43"/>
      <c r="O17" s="86"/>
      <c r="P17" s="93"/>
      <c r="Q17" s="46"/>
      <c r="R17" s="37"/>
    </row>
    <row r="18" spans="1:18" ht="21" customHeight="1">
      <c r="A18" s="18"/>
      <c r="B18" s="72"/>
      <c r="C18" s="48"/>
      <c r="D18" s="284"/>
      <c r="E18" s="89"/>
      <c r="F18" s="74"/>
      <c r="G18" s="74"/>
      <c r="H18" s="22"/>
      <c r="I18" s="76"/>
      <c r="J18" s="77"/>
      <c r="K18" s="25"/>
      <c r="L18" s="53"/>
      <c r="M18" s="54"/>
      <c r="N18" s="95"/>
      <c r="O18" s="96"/>
      <c r="P18" s="79"/>
      <c r="Q18" s="31"/>
      <c r="R18" s="58"/>
    </row>
    <row r="19" spans="1:18" ht="21" customHeight="1">
      <c r="A19" s="13">
        <v>7</v>
      </c>
      <c r="B19" s="81" t="s">
        <v>256</v>
      </c>
      <c r="C19" s="60" t="s">
        <v>296</v>
      </c>
      <c r="D19" s="285">
        <v>0.216</v>
      </c>
      <c r="E19" s="62" t="s">
        <v>129</v>
      </c>
      <c r="F19" s="97"/>
      <c r="G19" s="97"/>
      <c r="H19" s="63"/>
      <c r="I19" s="64"/>
      <c r="J19" s="85">
        <f>INT(D19*I19)</f>
        <v>0</v>
      </c>
      <c r="K19" s="40"/>
      <c r="L19" s="67"/>
      <c r="M19" s="68"/>
      <c r="N19" s="101"/>
      <c r="O19" s="86"/>
      <c r="P19" s="102"/>
      <c r="Q19" s="46"/>
      <c r="R19" s="37"/>
    </row>
    <row r="20" spans="1:18" ht="21" customHeight="1">
      <c r="A20" s="17"/>
      <c r="B20" s="72"/>
      <c r="C20" s="48"/>
      <c r="D20" s="286"/>
      <c r="E20" s="89"/>
      <c r="F20" s="89"/>
      <c r="G20" s="89"/>
      <c r="H20" s="58"/>
      <c r="I20" s="76"/>
      <c r="J20" s="77"/>
      <c r="K20" s="25"/>
      <c r="L20" s="53"/>
      <c r="M20" s="54"/>
      <c r="N20" s="92"/>
      <c r="O20" s="56"/>
      <c r="P20" s="79"/>
      <c r="Q20" s="31"/>
      <c r="R20" s="58"/>
    </row>
    <row r="21" spans="1:18" ht="21" customHeight="1">
      <c r="A21" s="13">
        <v>8</v>
      </c>
      <c r="B21" s="81" t="s">
        <v>316</v>
      </c>
      <c r="C21" s="60" t="s">
        <v>297</v>
      </c>
      <c r="D21" s="285">
        <v>8.1000000000000003E-2</v>
      </c>
      <c r="E21" s="62" t="s">
        <v>129</v>
      </c>
      <c r="F21" s="62"/>
      <c r="G21" s="62"/>
      <c r="H21" s="37"/>
      <c r="I21" s="64"/>
      <c r="J21" s="85">
        <f>INT(D21*I21)</f>
        <v>0</v>
      </c>
      <c r="K21" s="40"/>
      <c r="L21" s="67"/>
      <c r="M21" s="68"/>
      <c r="N21" s="69"/>
      <c r="O21" s="86"/>
      <c r="P21" s="93"/>
      <c r="Q21" s="46"/>
      <c r="R21" s="37"/>
    </row>
    <row r="22" spans="1:18" ht="21" customHeight="1">
      <c r="A22" s="18"/>
      <c r="B22" s="72"/>
      <c r="C22" s="48"/>
      <c r="D22" s="284"/>
      <c r="E22" s="89"/>
      <c r="F22" s="74"/>
      <c r="G22" s="74"/>
      <c r="H22" s="22"/>
      <c r="I22" s="76"/>
      <c r="J22" s="77"/>
      <c r="K22" s="25"/>
      <c r="L22" s="53"/>
      <c r="M22" s="54"/>
      <c r="N22" s="78"/>
      <c r="O22" s="96"/>
      <c r="P22" s="79"/>
      <c r="Q22" s="31"/>
      <c r="R22" s="58"/>
    </row>
    <row r="23" spans="1:18" ht="21" customHeight="1">
      <c r="A23" s="13">
        <v>9</v>
      </c>
      <c r="B23" s="81" t="s">
        <v>298</v>
      </c>
      <c r="C23" s="60"/>
      <c r="D23" s="285"/>
      <c r="E23" s="62"/>
      <c r="F23" s="97"/>
      <c r="G23" s="97"/>
      <c r="H23" s="63"/>
      <c r="I23" s="64"/>
      <c r="J23" s="85"/>
      <c r="K23" s="40"/>
      <c r="L23" s="67"/>
      <c r="M23" s="68"/>
      <c r="N23" s="43"/>
      <c r="O23" s="86"/>
      <c r="P23" s="93"/>
      <c r="Q23" s="46"/>
      <c r="R23" s="37"/>
    </row>
    <row r="24" spans="1:18" ht="21" customHeight="1">
      <c r="A24" s="18"/>
      <c r="B24" s="72"/>
      <c r="C24" s="48"/>
      <c r="D24" s="284"/>
      <c r="E24" s="89"/>
      <c r="F24" s="74"/>
      <c r="G24" s="74"/>
      <c r="H24" s="22"/>
      <c r="I24" s="76"/>
      <c r="J24" s="77"/>
      <c r="K24" s="25"/>
      <c r="L24" s="53"/>
      <c r="M24" s="54"/>
      <c r="N24" s="78"/>
      <c r="O24" s="96"/>
      <c r="P24" s="79"/>
      <c r="Q24" s="31"/>
      <c r="R24" s="58"/>
    </row>
    <row r="25" spans="1:18" ht="21" customHeight="1">
      <c r="A25" s="13">
        <v>10</v>
      </c>
      <c r="B25" s="81" t="s">
        <v>299</v>
      </c>
      <c r="C25" s="60" t="s">
        <v>300</v>
      </c>
      <c r="D25" s="285">
        <v>2.6459999999999999</v>
      </c>
      <c r="E25" s="62" t="s">
        <v>108</v>
      </c>
      <c r="F25" s="97"/>
      <c r="G25" s="97"/>
      <c r="H25" s="63"/>
      <c r="I25" s="64"/>
      <c r="J25" s="85">
        <f>INT(D25*I25)</f>
        <v>0</v>
      </c>
      <c r="K25" s="40"/>
      <c r="L25" s="67"/>
      <c r="M25" s="68"/>
      <c r="N25" s="43"/>
      <c r="O25" s="86"/>
      <c r="P25" s="93"/>
      <c r="Q25" s="46"/>
      <c r="R25" s="37"/>
    </row>
    <row r="26" spans="1:18" ht="21" customHeight="1">
      <c r="A26" s="17"/>
      <c r="B26" s="72"/>
      <c r="C26" s="48"/>
      <c r="D26" s="286"/>
      <c r="E26" s="89"/>
      <c r="F26" s="74"/>
      <c r="G26" s="74"/>
      <c r="H26" s="75"/>
      <c r="I26" s="76"/>
      <c r="J26" s="77"/>
      <c r="K26" s="25"/>
      <c r="L26" s="53"/>
      <c r="M26" s="54"/>
      <c r="N26" s="95"/>
      <c r="O26" s="96"/>
      <c r="P26" s="79"/>
      <c r="Q26" s="31"/>
      <c r="R26" s="58"/>
    </row>
    <row r="27" spans="1:18" ht="21" customHeight="1">
      <c r="A27" s="13">
        <v>11</v>
      </c>
      <c r="B27" s="81" t="s">
        <v>256</v>
      </c>
      <c r="C27" s="60" t="s">
        <v>301</v>
      </c>
      <c r="D27" s="285">
        <v>5.67E-2</v>
      </c>
      <c r="E27" s="62" t="s">
        <v>129</v>
      </c>
      <c r="F27" s="97"/>
      <c r="G27" s="97"/>
      <c r="H27" s="84"/>
      <c r="I27" s="64"/>
      <c r="J27" s="85">
        <f>INT(D27*I27)</f>
        <v>0</v>
      </c>
      <c r="K27" s="40"/>
      <c r="L27" s="67"/>
      <c r="M27" s="68"/>
      <c r="N27" s="105"/>
      <c r="O27" s="86"/>
      <c r="P27" s="93"/>
      <c r="Q27" s="46"/>
      <c r="R27" s="37"/>
    </row>
    <row r="28" spans="1:18" ht="21" customHeight="1">
      <c r="A28" s="17"/>
      <c r="B28" s="72"/>
      <c r="C28" s="48"/>
      <c r="D28" s="286"/>
      <c r="E28" s="89"/>
      <c r="F28" s="106"/>
      <c r="G28" s="106"/>
      <c r="H28" s="107"/>
      <c r="I28" s="76"/>
      <c r="J28" s="77"/>
      <c r="K28" s="25"/>
      <c r="L28" s="53"/>
      <c r="M28" s="54"/>
      <c r="N28" s="95"/>
      <c r="O28" s="96"/>
      <c r="P28" s="79"/>
      <c r="Q28" s="31"/>
      <c r="R28" s="58"/>
    </row>
    <row r="29" spans="1:18" ht="21" customHeight="1">
      <c r="A29" s="13">
        <v>12</v>
      </c>
      <c r="B29" s="81" t="s">
        <v>302</v>
      </c>
      <c r="C29" s="60" t="s">
        <v>303</v>
      </c>
      <c r="D29" s="285">
        <v>7.5600000000000001E-2</v>
      </c>
      <c r="E29" s="62" t="s">
        <v>129</v>
      </c>
      <c r="F29" s="108"/>
      <c r="G29" s="108"/>
      <c r="H29" s="37"/>
      <c r="I29" s="64"/>
      <c r="J29" s="85">
        <f>INT(D29*I29)</f>
        <v>0</v>
      </c>
      <c r="K29" s="40"/>
      <c r="L29" s="67"/>
      <c r="M29" s="68"/>
      <c r="N29" s="43"/>
      <c r="O29" s="86"/>
      <c r="P29" s="93"/>
      <c r="Q29" s="46"/>
      <c r="R29" s="37"/>
    </row>
    <row r="30" spans="1:18" ht="21" customHeight="1">
      <c r="A30" s="17"/>
      <c r="B30" s="72"/>
      <c r="C30" s="48"/>
      <c r="D30" s="284"/>
      <c r="E30" s="89"/>
      <c r="F30" s="106"/>
      <c r="G30" s="106"/>
      <c r="H30" s="107"/>
      <c r="I30" s="76"/>
      <c r="J30" s="77"/>
      <c r="K30" s="25"/>
      <c r="L30" s="53"/>
      <c r="M30" s="54"/>
      <c r="N30" s="95"/>
      <c r="O30" s="96"/>
      <c r="P30" s="79"/>
      <c r="Q30" s="31"/>
      <c r="R30" s="58"/>
    </row>
    <row r="31" spans="1:18" ht="21" customHeight="1">
      <c r="A31" s="13">
        <v>13</v>
      </c>
      <c r="B31" s="14" t="s">
        <v>129</v>
      </c>
      <c r="C31" s="60" t="s">
        <v>305</v>
      </c>
      <c r="D31" s="285">
        <v>0.4536</v>
      </c>
      <c r="E31" s="62" t="s">
        <v>129</v>
      </c>
      <c r="F31" s="108"/>
      <c r="G31" s="108"/>
      <c r="H31" s="37"/>
      <c r="I31" s="64"/>
      <c r="J31" s="85">
        <f>INT(D31*I31)</f>
        <v>0</v>
      </c>
      <c r="K31" s="40"/>
      <c r="L31" s="67"/>
      <c r="M31" s="68"/>
      <c r="N31" s="43"/>
      <c r="O31" s="86"/>
      <c r="P31" s="93"/>
      <c r="Q31" s="46"/>
      <c r="R31" s="37"/>
    </row>
    <row r="32" spans="1:18" ht="21" customHeight="1">
      <c r="A32" s="17"/>
      <c r="B32" s="103"/>
      <c r="C32" s="48"/>
      <c r="D32" s="286"/>
      <c r="E32" s="89"/>
      <c r="F32" s="106"/>
      <c r="G32" s="106"/>
      <c r="H32" s="58"/>
      <c r="I32" s="76"/>
      <c r="J32" s="77"/>
      <c r="K32" s="25"/>
      <c r="L32" s="53"/>
      <c r="M32" s="54"/>
      <c r="N32" s="95"/>
      <c r="O32" s="96"/>
      <c r="P32" s="79"/>
      <c r="Q32" s="31"/>
      <c r="R32" s="58"/>
    </row>
    <row r="33" spans="1:18" ht="21" customHeight="1">
      <c r="A33" s="13">
        <v>14</v>
      </c>
      <c r="B33" s="14" t="s">
        <v>129</v>
      </c>
      <c r="C33" s="60" t="s">
        <v>304</v>
      </c>
      <c r="D33" s="285">
        <v>3.78E-2</v>
      </c>
      <c r="E33" s="62" t="s">
        <v>129</v>
      </c>
      <c r="F33" s="108"/>
      <c r="G33" s="108"/>
      <c r="H33" s="37"/>
      <c r="I33" s="64"/>
      <c r="J33" s="85">
        <f>INT(D33*I33)</f>
        <v>0</v>
      </c>
      <c r="K33" s="40"/>
      <c r="L33" s="67"/>
      <c r="M33" s="68"/>
      <c r="N33" s="43"/>
      <c r="O33" s="86"/>
      <c r="P33" s="93"/>
      <c r="Q33" s="46"/>
      <c r="R33" s="37"/>
    </row>
    <row r="34" spans="1:18" ht="21" customHeight="1">
      <c r="A34" s="17"/>
      <c r="B34" s="103"/>
      <c r="C34" s="48"/>
      <c r="D34" s="286"/>
      <c r="E34" s="89"/>
      <c r="F34" s="106"/>
      <c r="G34" s="106"/>
      <c r="H34" s="58"/>
      <c r="I34" s="76"/>
      <c r="J34" s="77"/>
      <c r="K34" s="25"/>
      <c r="L34" s="53"/>
      <c r="M34" s="54"/>
      <c r="N34" s="95"/>
      <c r="O34" s="96"/>
      <c r="P34" s="79"/>
      <c r="Q34" s="31"/>
      <c r="R34" s="58"/>
    </row>
    <row r="35" spans="1:18" ht="21" customHeight="1">
      <c r="A35" s="13">
        <v>15</v>
      </c>
      <c r="B35" s="104" t="s">
        <v>306</v>
      </c>
      <c r="C35" s="60" t="s">
        <v>307</v>
      </c>
      <c r="D35" s="285">
        <v>1.5308999999999999</v>
      </c>
      <c r="E35" s="62" t="s">
        <v>129</v>
      </c>
      <c r="F35" s="108"/>
      <c r="G35" s="108"/>
      <c r="H35" s="37"/>
      <c r="I35" s="64"/>
      <c r="J35" s="85">
        <f>INT(D35*I35)</f>
        <v>0</v>
      </c>
      <c r="K35" s="40"/>
      <c r="L35" s="67"/>
      <c r="M35" s="68"/>
      <c r="N35" s="43"/>
      <c r="O35" s="86"/>
      <c r="P35" s="93"/>
      <c r="Q35" s="46"/>
      <c r="R35" s="37"/>
    </row>
    <row r="36" spans="1:18" ht="21" customHeight="1">
      <c r="A36" s="17"/>
      <c r="B36" s="72"/>
      <c r="C36" s="48"/>
      <c r="D36" s="284"/>
      <c r="E36" s="89"/>
      <c r="F36" s="89"/>
      <c r="G36" s="89"/>
      <c r="H36" s="94"/>
      <c r="I36" s="76"/>
      <c r="J36" s="77"/>
      <c r="K36" s="25"/>
      <c r="L36" s="53"/>
      <c r="M36" s="54"/>
      <c r="N36" s="95"/>
      <c r="O36" s="56"/>
      <c r="P36" s="79"/>
      <c r="Q36" s="31"/>
      <c r="R36" s="58"/>
    </row>
    <row r="37" spans="1:18" ht="21" customHeight="1">
      <c r="A37" s="13">
        <v>16</v>
      </c>
      <c r="B37" s="14" t="s">
        <v>256</v>
      </c>
      <c r="C37" s="60" t="s">
        <v>308</v>
      </c>
      <c r="D37" s="285">
        <v>1.9467000000000001</v>
      </c>
      <c r="E37" s="62" t="s">
        <v>129</v>
      </c>
      <c r="F37" s="62"/>
      <c r="G37" s="62"/>
      <c r="H37" s="98"/>
      <c r="I37" s="64"/>
      <c r="J37" s="85">
        <f>INT(D37*I37)</f>
        <v>0</v>
      </c>
      <c r="K37" s="40"/>
      <c r="L37" s="67"/>
      <c r="M37" s="68"/>
      <c r="N37" s="43"/>
      <c r="O37" s="86"/>
      <c r="P37" s="93"/>
      <c r="Q37" s="46"/>
      <c r="R37" s="37"/>
    </row>
    <row r="38" spans="1:18" ht="21" customHeight="1">
      <c r="A38" s="17"/>
      <c r="B38" s="103"/>
      <c r="C38" s="48"/>
      <c r="D38" s="284"/>
      <c r="E38" s="89"/>
      <c r="F38" s="89"/>
      <c r="G38" s="89"/>
      <c r="H38" s="94"/>
      <c r="I38" s="76"/>
      <c r="J38" s="77"/>
      <c r="K38" s="25"/>
      <c r="L38" s="53"/>
      <c r="M38" s="54"/>
      <c r="N38" s="95"/>
      <c r="O38" s="56"/>
      <c r="P38" s="79"/>
      <c r="Q38" s="31"/>
      <c r="R38" s="58"/>
    </row>
    <row r="39" spans="1:18" ht="21" customHeight="1">
      <c r="A39" s="13">
        <v>17</v>
      </c>
      <c r="B39" s="14" t="s">
        <v>256</v>
      </c>
      <c r="C39" s="60" t="s">
        <v>309</v>
      </c>
      <c r="D39" s="285">
        <v>0.35439999999999999</v>
      </c>
      <c r="E39" s="62" t="s">
        <v>129</v>
      </c>
      <c r="F39" s="62"/>
      <c r="G39" s="62"/>
      <c r="H39" s="98"/>
      <c r="I39" s="64"/>
      <c r="J39" s="85">
        <f>INT(D39*I39)</f>
        <v>0</v>
      </c>
      <c r="K39" s="40"/>
      <c r="L39" s="67"/>
      <c r="M39" s="68"/>
      <c r="N39" s="43"/>
      <c r="O39" s="86"/>
      <c r="P39" s="93"/>
      <c r="Q39" s="46"/>
      <c r="R39" s="37"/>
    </row>
    <row r="40" spans="1:18" ht="21" customHeight="1">
      <c r="A40" s="17"/>
      <c r="B40" s="103"/>
      <c r="C40" s="48"/>
      <c r="D40" s="284"/>
      <c r="E40" s="89"/>
      <c r="F40" s="106"/>
      <c r="G40" s="106"/>
      <c r="H40" s="22"/>
      <c r="I40" s="76"/>
      <c r="J40" s="77"/>
      <c r="K40" s="25"/>
      <c r="L40" s="53"/>
      <c r="M40" s="54"/>
      <c r="N40" s="95"/>
      <c r="O40" s="56"/>
      <c r="P40" s="79"/>
      <c r="Q40" s="31"/>
      <c r="R40" s="58"/>
    </row>
    <row r="41" spans="1:18" ht="21" customHeight="1">
      <c r="A41" s="13">
        <v>18</v>
      </c>
      <c r="B41" s="104" t="s">
        <v>256</v>
      </c>
      <c r="C41" s="60" t="s">
        <v>310</v>
      </c>
      <c r="D41" s="285">
        <v>0.42530000000000001</v>
      </c>
      <c r="E41" s="62" t="s">
        <v>129</v>
      </c>
      <c r="F41" s="108"/>
      <c r="G41" s="108"/>
      <c r="H41" s="100"/>
      <c r="I41" s="64"/>
      <c r="J41" s="85">
        <f>INT(D41*I41)</f>
        <v>0</v>
      </c>
      <c r="K41" s="40"/>
      <c r="L41" s="67"/>
      <c r="M41" s="68"/>
      <c r="N41" s="43"/>
      <c r="O41" s="86"/>
      <c r="P41" s="93"/>
      <c r="Q41" s="46"/>
      <c r="R41" s="37"/>
    </row>
    <row r="42" spans="1:18" ht="21" customHeight="1">
      <c r="A42" s="17"/>
      <c r="B42" s="103"/>
      <c r="C42" s="48"/>
      <c r="D42" s="284"/>
      <c r="E42" s="89"/>
      <c r="F42" s="106"/>
      <c r="G42" s="106"/>
      <c r="H42" s="22"/>
      <c r="I42" s="76"/>
      <c r="J42" s="77"/>
      <c r="K42" s="25"/>
      <c r="L42" s="53"/>
      <c r="M42" s="54"/>
      <c r="N42" s="95"/>
      <c r="O42" s="56"/>
      <c r="P42" s="79"/>
      <c r="Q42" s="109"/>
      <c r="R42" s="58"/>
    </row>
    <row r="43" spans="1:18" ht="21" customHeight="1">
      <c r="A43" s="13">
        <v>19</v>
      </c>
      <c r="B43" s="104" t="s">
        <v>256</v>
      </c>
      <c r="C43" s="60" t="s">
        <v>311</v>
      </c>
      <c r="D43" s="285">
        <v>3.3099999999999997E-2</v>
      </c>
      <c r="E43" s="62" t="s">
        <v>129</v>
      </c>
      <c r="F43" s="108"/>
      <c r="G43" s="108"/>
      <c r="H43" s="63"/>
      <c r="I43" s="64"/>
      <c r="J43" s="85">
        <f>INT(D43*I43)</f>
        <v>0</v>
      </c>
      <c r="K43" s="40"/>
      <c r="L43" s="110"/>
      <c r="M43" s="54"/>
      <c r="N43" s="101"/>
      <c r="O43" s="111"/>
      <c r="P43" s="102"/>
      <c r="Q43" s="112"/>
      <c r="R43" s="94"/>
    </row>
    <row r="44" spans="1:18" ht="21" customHeight="1">
      <c r="A44" s="17"/>
      <c r="B44" s="103"/>
      <c r="C44" s="113"/>
      <c r="D44" s="284"/>
      <c r="E44" s="115"/>
      <c r="F44" s="116"/>
      <c r="G44" s="116"/>
      <c r="H44" s="117"/>
      <c r="I44" s="118"/>
      <c r="J44" s="119"/>
      <c r="K44" s="120"/>
      <c r="L44" s="121"/>
      <c r="M44" s="122"/>
      <c r="N44" s="92"/>
      <c r="O44" s="56"/>
      <c r="P44" s="79"/>
      <c r="Q44" s="31"/>
      <c r="R44" s="58"/>
    </row>
    <row r="45" spans="1:18" ht="21" customHeight="1" thickBot="1">
      <c r="A45" s="123">
        <v>20</v>
      </c>
      <c r="B45" s="273" t="s">
        <v>256</v>
      </c>
      <c r="C45" s="125" t="s">
        <v>312</v>
      </c>
      <c r="D45" s="287">
        <v>0.28670000000000001</v>
      </c>
      <c r="E45" s="127" t="s">
        <v>129</v>
      </c>
      <c r="F45" s="128"/>
      <c r="G45" s="128"/>
      <c r="H45" s="129"/>
      <c r="I45" s="130"/>
      <c r="J45" s="131">
        <f>INT(D45*I45)</f>
        <v>0</v>
      </c>
      <c r="K45" s="132"/>
      <c r="L45" s="133"/>
      <c r="M45" s="134"/>
      <c r="N45" s="135"/>
      <c r="O45" s="136"/>
      <c r="P45" s="137"/>
      <c r="Q45" s="138"/>
      <c r="R45" s="139"/>
    </row>
    <row r="46" spans="1:18" ht="21" customHeight="1" thickTop="1">
      <c r="A46" s="142"/>
      <c r="B46" s="274"/>
      <c r="C46" s="48"/>
      <c r="D46" s="284"/>
      <c r="E46" s="89"/>
      <c r="F46" s="21"/>
      <c r="G46" s="21"/>
      <c r="H46" s="22"/>
      <c r="I46" s="23"/>
      <c r="J46" s="24"/>
      <c r="K46" s="25"/>
      <c r="L46" s="26"/>
      <c r="M46" s="27"/>
      <c r="N46" s="28"/>
      <c r="O46" s="29"/>
      <c r="P46" s="30"/>
      <c r="Q46" s="31"/>
      <c r="R46" s="32"/>
    </row>
    <row r="47" spans="1:18" ht="21" customHeight="1">
      <c r="A47" s="15">
        <v>21</v>
      </c>
      <c r="B47" s="104" t="s">
        <v>313</v>
      </c>
      <c r="C47" s="60" t="s">
        <v>314</v>
      </c>
      <c r="D47" s="285">
        <v>0.24840000000000001</v>
      </c>
      <c r="E47" s="62" t="s">
        <v>129</v>
      </c>
      <c r="F47" s="36"/>
      <c r="G47" s="36"/>
      <c r="H47" s="37"/>
      <c r="I47" s="38"/>
      <c r="J47" s="39">
        <f>INT(D47*I47)</f>
        <v>0</v>
      </c>
      <c r="K47" s="40"/>
      <c r="L47" s="41"/>
      <c r="M47" s="42"/>
      <c r="N47" s="43"/>
      <c r="O47" s="44"/>
      <c r="P47" s="45"/>
      <c r="Q47" s="46"/>
      <c r="R47" s="37"/>
    </row>
    <row r="48" spans="1:18" ht="21" customHeight="1">
      <c r="A48" s="17"/>
      <c r="B48" s="272"/>
      <c r="C48" s="48"/>
      <c r="D48" s="284"/>
      <c r="E48" s="89"/>
      <c r="F48" s="50"/>
      <c r="G48" s="50"/>
      <c r="H48" s="22"/>
      <c r="I48" s="51"/>
      <c r="J48" s="52"/>
      <c r="K48" s="25"/>
      <c r="L48" s="53"/>
      <c r="M48" s="54"/>
      <c r="N48" s="55"/>
      <c r="O48" s="56"/>
      <c r="P48" s="57"/>
      <c r="Q48" s="31"/>
      <c r="R48" s="58"/>
    </row>
    <row r="49" spans="1:18" ht="21" customHeight="1">
      <c r="A49" s="13">
        <v>22</v>
      </c>
      <c r="B49" s="81" t="s">
        <v>256</v>
      </c>
      <c r="C49" s="60" t="s">
        <v>315</v>
      </c>
      <c r="D49" s="285">
        <v>0.27360000000000001</v>
      </c>
      <c r="E49" s="62" t="s">
        <v>129</v>
      </c>
      <c r="F49" s="62"/>
      <c r="G49" s="62"/>
      <c r="H49" s="63"/>
      <c r="I49" s="64"/>
      <c r="J49" s="85">
        <f>INT(D49*I49)</f>
        <v>0</v>
      </c>
      <c r="K49" s="66"/>
      <c r="L49" s="67"/>
      <c r="M49" s="68"/>
      <c r="N49" s="69"/>
      <c r="O49" s="44"/>
      <c r="P49" s="70"/>
      <c r="Q49" s="46"/>
      <c r="R49" s="37"/>
    </row>
    <row r="50" spans="1:18" ht="21" customHeight="1">
      <c r="A50" s="71"/>
      <c r="B50" s="72"/>
      <c r="C50" s="48"/>
      <c r="D50" s="284"/>
      <c r="E50" s="89"/>
      <c r="F50" s="74"/>
      <c r="G50" s="74"/>
      <c r="H50" s="75"/>
      <c r="I50" s="140"/>
      <c r="J50" s="116"/>
      <c r="K50" s="25"/>
      <c r="L50" s="53"/>
      <c r="M50" s="54"/>
      <c r="N50" s="78"/>
      <c r="O50" s="56"/>
      <c r="P50" s="79"/>
      <c r="Q50" s="31"/>
      <c r="R50" s="58"/>
    </row>
    <row r="51" spans="1:18" ht="21" customHeight="1">
      <c r="A51" s="80">
        <v>23</v>
      </c>
      <c r="B51" s="81" t="s">
        <v>317</v>
      </c>
      <c r="C51" s="60" t="s">
        <v>297</v>
      </c>
      <c r="D51" s="285">
        <v>8.1000000000000003E-2</v>
      </c>
      <c r="E51" s="62" t="s">
        <v>129</v>
      </c>
      <c r="F51" s="83"/>
      <c r="G51" s="83"/>
      <c r="H51" s="84"/>
      <c r="I51" s="64"/>
      <c r="J51" s="85">
        <f>INT(D51*I51)</f>
        <v>0</v>
      </c>
      <c r="K51" s="40"/>
      <c r="L51" s="67"/>
      <c r="M51" s="68"/>
      <c r="N51" s="43"/>
      <c r="O51" s="86"/>
      <c r="P51" s="87"/>
      <c r="Q51" s="46"/>
      <c r="R51" s="37"/>
    </row>
    <row r="52" spans="1:18" ht="21" customHeight="1">
      <c r="A52" s="71"/>
      <c r="B52" s="72"/>
      <c r="C52" s="48"/>
      <c r="D52" s="284"/>
      <c r="E52" s="89"/>
      <c r="F52" s="89"/>
      <c r="G52" s="89"/>
      <c r="H52" s="75"/>
      <c r="I52" s="76"/>
      <c r="J52" s="77"/>
      <c r="K52" s="25"/>
      <c r="L52" s="53"/>
      <c r="M52" s="54"/>
      <c r="N52" s="55"/>
      <c r="O52" s="56"/>
      <c r="P52" s="79"/>
      <c r="Q52" s="31"/>
      <c r="R52" s="58"/>
    </row>
    <row r="53" spans="1:18" ht="21" customHeight="1">
      <c r="A53" s="80">
        <v>24</v>
      </c>
      <c r="B53" s="81" t="s">
        <v>318</v>
      </c>
      <c r="C53" s="60" t="s">
        <v>319</v>
      </c>
      <c r="D53" s="285">
        <v>8.1000000000000003E-2</v>
      </c>
      <c r="E53" s="62" t="s">
        <v>129</v>
      </c>
      <c r="F53" s="62"/>
      <c r="G53" s="62"/>
      <c r="H53" s="84"/>
      <c r="I53" s="64"/>
      <c r="J53" s="85">
        <f>INT(D53*I53)</f>
        <v>0</v>
      </c>
      <c r="K53" s="40"/>
      <c r="L53" s="67"/>
      <c r="M53" s="68"/>
      <c r="N53" s="69"/>
      <c r="O53" s="86"/>
      <c r="P53" s="87"/>
      <c r="Q53" s="46"/>
      <c r="R53" s="37"/>
    </row>
    <row r="54" spans="1:18" ht="21" customHeight="1">
      <c r="A54" s="17"/>
      <c r="B54" s="72"/>
      <c r="C54" s="48"/>
      <c r="D54" s="284"/>
      <c r="E54" s="89"/>
      <c r="F54" s="89"/>
      <c r="G54" s="89"/>
      <c r="H54" s="58"/>
      <c r="I54" s="76"/>
      <c r="J54" s="77"/>
      <c r="K54" s="25"/>
      <c r="L54" s="53"/>
      <c r="M54" s="54"/>
      <c r="N54" s="92"/>
      <c r="O54" s="56"/>
      <c r="P54" s="79"/>
      <c r="Q54" s="31"/>
      <c r="R54" s="58"/>
    </row>
    <row r="55" spans="1:18" ht="21" customHeight="1">
      <c r="A55" s="80">
        <v>25</v>
      </c>
      <c r="B55" s="81" t="s">
        <v>256</v>
      </c>
      <c r="C55" s="60" t="s">
        <v>320</v>
      </c>
      <c r="D55" s="285">
        <v>0.1152</v>
      </c>
      <c r="E55" s="62" t="s">
        <v>129</v>
      </c>
      <c r="F55" s="62"/>
      <c r="G55" s="62"/>
      <c r="H55" s="84"/>
      <c r="I55" s="64"/>
      <c r="J55" s="85">
        <f>INT(D55*I55)</f>
        <v>0</v>
      </c>
      <c r="K55" s="40"/>
      <c r="L55" s="67"/>
      <c r="M55" s="68"/>
      <c r="N55" s="69"/>
      <c r="O55" s="86"/>
      <c r="P55" s="93"/>
      <c r="Q55" s="46"/>
      <c r="R55" s="37"/>
    </row>
    <row r="56" spans="1:18" ht="21" customHeight="1">
      <c r="A56" s="17"/>
      <c r="B56" s="72"/>
      <c r="C56" s="48"/>
      <c r="D56" s="284"/>
      <c r="E56" s="89"/>
      <c r="F56" s="89"/>
      <c r="G56" s="89"/>
      <c r="H56" s="94"/>
      <c r="I56" s="76"/>
      <c r="J56" s="77"/>
      <c r="K56" s="25"/>
      <c r="L56" s="53"/>
      <c r="M56" s="54"/>
      <c r="N56" s="92"/>
      <c r="O56" s="56"/>
      <c r="P56" s="79"/>
      <c r="Q56" s="31"/>
      <c r="R56" s="58"/>
    </row>
    <row r="57" spans="1:18" ht="21" customHeight="1">
      <c r="A57" s="13">
        <v>26</v>
      </c>
      <c r="B57" s="104" t="s">
        <v>256</v>
      </c>
      <c r="C57" s="60" t="s">
        <v>321</v>
      </c>
      <c r="D57" s="285">
        <v>8.1000000000000003E-2</v>
      </c>
      <c r="E57" s="36" t="s">
        <v>129</v>
      </c>
      <c r="F57" s="62"/>
      <c r="G57" s="62"/>
      <c r="H57" s="37"/>
      <c r="I57" s="64"/>
      <c r="J57" s="85">
        <f>INT(D57*I57)</f>
        <v>0</v>
      </c>
      <c r="K57" s="40"/>
      <c r="L57" s="67"/>
      <c r="M57" s="68"/>
      <c r="N57" s="69"/>
      <c r="O57" s="86"/>
      <c r="P57" s="93"/>
      <c r="Q57" s="46"/>
      <c r="R57" s="37"/>
    </row>
    <row r="58" spans="1:18" ht="21" customHeight="1">
      <c r="A58" s="18"/>
      <c r="B58" s="270"/>
      <c r="C58" s="48"/>
      <c r="D58" s="284"/>
      <c r="E58" s="21"/>
      <c r="F58" s="74"/>
      <c r="G58" s="74"/>
      <c r="H58" s="94"/>
      <c r="I58" s="76"/>
      <c r="J58" s="77"/>
      <c r="K58" s="25"/>
      <c r="L58" s="53"/>
      <c r="M58" s="54"/>
      <c r="N58" s="95"/>
      <c r="O58" s="96"/>
      <c r="P58" s="79"/>
      <c r="Q58" s="31"/>
      <c r="R58" s="58"/>
    </row>
    <row r="59" spans="1:18" ht="21" customHeight="1">
      <c r="A59" s="13">
        <v>27</v>
      </c>
      <c r="B59" s="33" t="s">
        <v>322</v>
      </c>
      <c r="C59" s="60" t="s">
        <v>323</v>
      </c>
      <c r="D59" s="288">
        <v>8.6599999999999996E-2</v>
      </c>
      <c r="E59" s="62" t="s">
        <v>129</v>
      </c>
      <c r="F59" s="97"/>
      <c r="G59" s="97"/>
      <c r="H59" s="98"/>
      <c r="I59" s="64"/>
      <c r="J59" s="85">
        <f>INT(D59*I59)</f>
        <v>0</v>
      </c>
      <c r="K59" s="40"/>
      <c r="L59" s="67"/>
      <c r="M59" s="68"/>
      <c r="N59" s="43"/>
      <c r="O59" s="86"/>
      <c r="P59" s="93"/>
      <c r="Q59" s="46"/>
      <c r="R59" s="37"/>
    </row>
    <row r="60" spans="1:18" ht="21" customHeight="1">
      <c r="A60" s="17"/>
      <c r="B60" s="269"/>
      <c r="C60" s="48"/>
      <c r="D60" s="284"/>
      <c r="E60" s="21"/>
      <c r="F60" s="74"/>
      <c r="G60" s="74"/>
      <c r="H60" s="22"/>
      <c r="I60" s="76"/>
      <c r="J60" s="77"/>
      <c r="K60" s="25"/>
      <c r="L60" s="53"/>
      <c r="M60" s="54"/>
      <c r="N60" s="95"/>
      <c r="O60" s="96"/>
      <c r="P60" s="79"/>
      <c r="Q60" s="31"/>
      <c r="R60" s="58"/>
    </row>
    <row r="61" spans="1:18" ht="21" customHeight="1">
      <c r="A61" s="13">
        <v>28</v>
      </c>
      <c r="B61" s="59" t="s">
        <v>324</v>
      </c>
      <c r="C61" s="60" t="s">
        <v>325</v>
      </c>
      <c r="D61" s="288">
        <v>2.8400000000000002E-2</v>
      </c>
      <c r="E61" s="62" t="s">
        <v>129</v>
      </c>
      <c r="F61" s="97"/>
      <c r="G61" s="97"/>
      <c r="H61" s="100"/>
      <c r="I61" s="64"/>
      <c r="J61" s="85">
        <f>INT(D61*I61)</f>
        <v>0</v>
      </c>
      <c r="K61" s="40"/>
      <c r="L61" s="67"/>
      <c r="M61" s="68"/>
      <c r="N61" s="43"/>
      <c r="O61" s="86"/>
      <c r="P61" s="93"/>
      <c r="Q61" s="46"/>
      <c r="R61" s="37"/>
    </row>
    <row r="62" spans="1:18" ht="21" customHeight="1">
      <c r="A62" s="18"/>
      <c r="B62" s="72"/>
      <c r="C62" s="48"/>
      <c r="D62" s="284"/>
      <c r="E62" s="50"/>
      <c r="F62" s="74"/>
      <c r="G62" s="74"/>
      <c r="H62" s="22"/>
      <c r="I62" s="76"/>
      <c r="J62" s="77"/>
      <c r="K62" s="25"/>
      <c r="L62" s="53"/>
      <c r="M62" s="54"/>
      <c r="N62" s="95"/>
      <c r="O62" s="96"/>
      <c r="P62" s="79"/>
      <c r="Q62" s="31"/>
      <c r="R62" s="58"/>
    </row>
    <row r="63" spans="1:18" ht="21" customHeight="1">
      <c r="A63" s="13">
        <v>29</v>
      </c>
      <c r="B63" s="81" t="s">
        <v>256</v>
      </c>
      <c r="C63" s="60" t="s">
        <v>326</v>
      </c>
      <c r="D63" s="285">
        <v>2.8400000000000002E-2</v>
      </c>
      <c r="E63" s="62" t="s">
        <v>129</v>
      </c>
      <c r="F63" s="97"/>
      <c r="G63" s="97"/>
      <c r="H63" s="63"/>
      <c r="I63" s="64"/>
      <c r="J63" s="85">
        <f>INT(D63*I63)</f>
        <v>0</v>
      </c>
      <c r="K63" s="40"/>
      <c r="L63" s="67"/>
      <c r="M63" s="68"/>
      <c r="N63" s="101"/>
      <c r="O63" s="86"/>
      <c r="P63" s="102"/>
      <c r="Q63" s="46"/>
      <c r="R63" s="37"/>
    </row>
    <row r="64" spans="1:18" ht="21" customHeight="1">
      <c r="A64" s="17"/>
      <c r="B64" s="72"/>
      <c r="C64" s="48"/>
      <c r="D64" s="284"/>
      <c r="E64" s="89"/>
      <c r="F64" s="89"/>
      <c r="G64" s="89"/>
      <c r="H64" s="58"/>
      <c r="I64" s="76"/>
      <c r="J64" s="77"/>
      <c r="K64" s="25"/>
      <c r="L64" s="53"/>
      <c r="M64" s="54"/>
      <c r="N64" s="92"/>
      <c r="O64" s="56"/>
      <c r="P64" s="79"/>
      <c r="Q64" s="31"/>
      <c r="R64" s="58"/>
    </row>
    <row r="65" spans="1:18" ht="21" customHeight="1">
      <c r="A65" s="13">
        <v>30</v>
      </c>
      <c r="B65" s="81" t="s">
        <v>256</v>
      </c>
      <c r="C65" s="60" t="s">
        <v>327</v>
      </c>
      <c r="D65" s="290">
        <v>4.6600000000000003E-2</v>
      </c>
      <c r="E65" s="62" t="s">
        <v>129</v>
      </c>
      <c r="F65" s="62"/>
      <c r="G65" s="62"/>
      <c r="H65" s="37"/>
      <c r="I65" s="64"/>
      <c r="J65" s="85">
        <f>INT(D65*I65)</f>
        <v>0</v>
      </c>
      <c r="K65" s="40"/>
      <c r="L65" s="67"/>
      <c r="M65" s="68"/>
      <c r="N65" s="69"/>
      <c r="O65" s="86"/>
      <c r="P65" s="93"/>
      <c r="Q65" s="46"/>
      <c r="R65" s="37"/>
    </row>
    <row r="66" spans="1:18" ht="21" customHeight="1">
      <c r="A66" s="18"/>
      <c r="B66" s="72"/>
      <c r="C66" s="48"/>
      <c r="D66" s="284"/>
      <c r="E66" s="89"/>
      <c r="F66" s="74"/>
      <c r="G66" s="74"/>
      <c r="H66" s="22"/>
      <c r="I66" s="76"/>
      <c r="J66" s="77"/>
      <c r="K66" s="25"/>
      <c r="L66" s="53"/>
      <c r="M66" s="54"/>
      <c r="N66" s="78"/>
      <c r="O66" s="96"/>
      <c r="P66" s="79"/>
      <c r="Q66" s="31"/>
      <c r="R66" s="58"/>
    </row>
    <row r="67" spans="1:18" ht="21" customHeight="1">
      <c r="A67" s="13">
        <v>31</v>
      </c>
      <c r="B67" s="81" t="s">
        <v>256</v>
      </c>
      <c r="C67" s="60" t="s">
        <v>328</v>
      </c>
      <c r="D67" s="285">
        <v>2.3300000000000001E-2</v>
      </c>
      <c r="E67" s="62" t="s">
        <v>129</v>
      </c>
      <c r="F67" s="97"/>
      <c r="G67" s="97"/>
      <c r="H67" s="63"/>
      <c r="I67" s="64"/>
      <c r="J67" s="85">
        <f>INT(D67*I67)</f>
        <v>0</v>
      </c>
      <c r="K67" s="40"/>
      <c r="L67" s="67"/>
      <c r="M67" s="68"/>
      <c r="N67" s="43"/>
      <c r="O67" s="86"/>
      <c r="P67" s="93"/>
      <c r="Q67" s="46"/>
      <c r="R67" s="37"/>
    </row>
    <row r="68" spans="1:18" ht="21" customHeight="1">
      <c r="A68" s="18"/>
      <c r="B68" s="72"/>
      <c r="C68" s="48"/>
      <c r="D68" s="284"/>
      <c r="E68" s="89"/>
      <c r="F68" s="74"/>
      <c r="G68" s="74"/>
      <c r="H68" s="22"/>
      <c r="I68" s="76"/>
      <c r="J68" s="77"/>
      <c r="K68" s="25"/>
      <c r="L68" s="53"/>
      <c r="M68" s="54"/>
      <c r="N68" s="78"/>
      <c r="O68" s="96"/>
      <c r="P68" s="79"/>
      <c r="Q68" s="31"/>
      <c r="R68" s="58"/>
    </row>
    <row r="69" spans="1:18" ht="21" customHeight="1">
      <c r="A69" s="13">
        <v>32</v>
      </c>
      <c r="B69" s="81" t="s">
        <v>256</v>
      </c>
      <c r="C69" s="60" t="s">
        <v>329</v>
      </c>
      <c r="D69" s="285">
        <v>1.008E-2</v>
      </c>
      <c r="E69" s="62" t="s">
        <v>129</v>
      </c>
      <c r="F69" s="97"/>
      <c r="G69" s="97"/>
      <c r="H69" s="63"/>
      <c r="I69" s="64"/>
      <c r="J69" s="85">
        <f>INT(D69*I69)</f>
        <v>0</v>
      </c>
      <c r="K69" s="40"/>
      <c r="L69" s="67"/>
      <c r="M69" s="68"/>
      <c r="N69" s="43"/>
      <c r="O69" s="86"/>
      <c r="P69" s="93"/>
      <c r="Q69" s="46"/>
      <c r="R69" s="37"/>
    </row>
    <row r="70" spans="1:18" ht="21" customHeight="1">
      <c r="A70" s="17"/>
      <c r="B70" s="72"/>
      <c r="C70" s="48"/>
      <c r="D70" s="284"/>
      <c r="E70" s="89"/>
      <c r="F70" s="74"/>
      <c r="G70" s="74"/>
      <c r="H70" s="75"/>
      <c r="I70" s="76"/>
      <c r="J70" s="77"/>
      <c r="K70" s="25"/>
      <c r="L70" s="53"/>
      <c r="M70" s="54"/>
      <c r="N70" s="95"/>
      <c r="O70" s="96"/>
      <c r="P70" s="79"/>
      <c r="Q70" s="31"/>
      <c r="R70" s="58"/>
    </row>
    <row r="71" spans="1:18" ht="21" customHeight="1">
      <c r="A71" s="13">
        <v>33</v>
      </c>
      <c r="B71" s="81" t="s">
        <v>330</v>
      </c>
      <c r="C71" s="60" t="s">
        <v>312</v>
      </c>
      <c r="D71" s="285">
        <v>0.28670000000000001</v>
      </c>
      <c r="E71" s="62" t="s">
        <v>129</v>
      </c>
      <c r="F71" s="97"/>
      <c r="G71" s="97"/>
      <c r="H71" s="84"/>
      <c r="I71" s="64"/>
      <c r="J71" s="85">
        <f>INT(D71*I71)</f>
        <v>0</v>
      </c>
      <c r="K71" s="40"/>
      <c r="L71" s="67"/>
      <c r="M71" s="68"/>
      <c r="N71" s="105"/>
      <c r="O71" s="86"/>
      <c r="P71" s="93"/>
      <c r="Q71" s="46"/>
      <c r="R71" s="37"/>
    </row>
    <row r="72" spans="1:18" ht="21" customHeight="1">
      <c r="A72" s="17"/>
      <c r="B72" s="72"/>
      <c r="C72" s="48"/>
      <c r="D72" s="284"/>
      <c r="E72" s="89"/>
      <c r="F72" s="106"/>
      <c r="G72" s="106"/>
      <c r="H72" s="107"/>
      <c r="I72" s="76"/>
      <c r="J72" s="77"/>
      <c r="K72" s="25"/>
      <c r="L72" s="53"/>
      <c r="M72" s="54"/>
      <c r="N72" s="95"/>
      <c r="O72" s="96"/>
      <c r="P72" s="79"/>
      <c r="Q72" s="31"/>
      <c r="R72" s="58"/>
    </row>
    <row r="73" spans="1:18" ht="21" customHeight="1">
      <c r="A73" s="13">
        <v>34</v>
      </c>
      <c r="B73" s="81" t="s">
        <v>331</v>
      </c>
      <c r="C73" s="60"/>
      <c r="D73" s="285"/>
      <c r="E73" s="62"/>
      <c r="F73" s="108"/>
      <c r="G73" s="108"/>
      <c r="H73" s="37"/>
      <c r="I73" s="64"/>
      <c r="J73" s="85"/>
      <c r="K73" s="40"/>
      <c r="L73" s="67"/>
      <c r="M73" s="68"/>
      <c r="N73" s="43"/>
      <c r="O73" s="86"/>
      <c r="P73" s="93"/>
      <c r="Q73" s="46"/>
      <c r="R73" s="37"/>
    </row>
    <row r="74" spans="1:18" ht="21" customHeight="1">
      <c r="A74" s="17"/>
      <c r="B74" s="72"/>
      <c r="C74" s="48"/>
      <c r="D74" s="284"/>
      <c r="E74" s="89"/>
      <c r="F74" s="106"/>
      <c r="G74" s="106"/>
      <c r="H74" s="107"/>
      <c r="I74" s="76"/>
      <c r="J74" s="77"/>
      <c r="K74" s="25"/>
      <c r="L74" s="53"/>
      <c r="M74" s="54"/>
      <c r="N74" s="95"/>
      <c r="O74" s="96"/>
      <c r="P74" s="79"/>
      <c r="Q74" s="31"/>
      <c r="R74" s="58"/>
    </row>
    <row r="75" spans="1:18" ht="21" customHeight="1">
      <c r="A75" s="13">
        <v>35</v>
      </c>
      <c r="B75" s="81" t="s">
        <v>332</v>
      </c>
      <c r="C75" s="60" t="s">
        <v>333</v>
      </c>
      <c r="D75" s="285">
        <v>1.008</v>
      </c>
      <c r="E75" s="62" t="s">
        <v>108</v>
      </c>
      <c r="F75" s="108"/>
      <c r="G75" s="108"/>
      <c r="H75" s="37"/>
      <c r="I75" s="64"/>
      <c r="J75" s="85">
        <f>INT(D75*I75)</f>
        <v>0</v>
      </c>
      <c r="K75" s="40"/>
      <c r="L75" s="67"/>
      <c r="M75" s="68"/>
      <c r="N75" s="43"/>
      <c r="O75" s="86"/>
      <c r="P75" s="93"/>
      <c r="Q75" s="46"/>
      <c r="R75" s="37"/>
    </row>
    <row r="76" spans="1:18" ht="21" customHeight="1">
      <c r="A76" s="17"/>
      <c r="B76" s="72"/>
      <c r="C76" s="48"/>
      <c r="D76" s="284"/>
      <c r="E76" s="89"/>
      <c r="F76" s="106"/>
      <c r="G76" s="106"/>
      <c r="H76" s="58"/>
      <c r="I76" s="76"/>
      <c r="J76" s="77"/>
      <c r="K76" s="25"/>
      <c r="L76" s="53"/>
      <c r="M76" s="54"/>
      <c r="N76" s="95"/>
      <c r="O76" s="96"/>
      <c r="P76" s="79"/>
      <c r="Q76" s="31"/>
      <c r="R76" s="58"/>
    </row>
    <row r="77" spans="1:18" ht="21" customHeight="1">
      <c r="A77" s="13">
        <v>36</v>
      </c>
      <c r="B77" s="81" t="s">
        <v>256</v>
      </c>
      <c r="C77" s="60" t="s">
        <v>334</v>
      </c>
      <c r="D77" s="285">
        <v>1.89</v>
      </c>
      <c r="E77" s="62" t="s">
        <v>129</v>
      </c>
      <c r="F77" s="108"/>
      <c r="G77" s="108"/>
      <c r="H77" s="37"/>
      <c r="I77" s="64"/>
      <c r="J77" s="85">
        <f>INT(D77*I77)</f>
        <v>0</v>
      </c>
      <c r="K77" s="40"/>
      <c r="L77" s="67"/>
      <c r="M77" s="68"/>
      <c r="N77" s="43"/>
      <c r="O77" s="86"/>
      <c r="P77" s="93"/>
      <c r="Q77" s="46"/>
      <c r="R77" s="37"/>
    </row>
    <row r="78" spans="1:18" ht="21" customHeight="1">
      <c r="A78" s="17"/>
      <c r="B78" s="72"/>
      <c r="C78" s="48"/>
      <c r="D78" s="284"/>
      <c r="E78" s="89"/>
      <c r="F78" s="106"/>
      <c r="G78" s="106"/>
      <c r="H78" s="58"/>
      <c r="I78" s="76"/>
      <c r="J78" s="77"/>
      <c r="K78" s="25"/>
      <c r="L78" s="53"/>
      <c r="M78" s="54"/>
      <c r="N78" s="95"/>
      <c r="O78" s="96"/>
      <c r="P78" s="79"/>
      <c r="Q78" s="31"/>
      <c r="R78" s="58"/>
    </row>
    <row r="79" spans="1:18" ht="21" customHeight="1">
      <c r="A79" s="13">
        <v>37</v>
      </c>
      <c r="B79" s="81" t="s">
        <v>335</v>
      </c>
      <c r="C79" s="60" t="s">
        <v>336</v>
      </c>
      <c r="D79" s="285">
        <v>0.3024</v>
      </c>
      <c r="E79" s="62" t="s">
        <v>129</v>
      </c>
      <c r="F79" s="108"/>
      <c r="G79" s="108"/>
      <c r="H79" s="37"/>
      <c r="I79" s="64"/>
      <c r="J79" s="85">
        <f>INT(D79*I79)</f>
        <v>0</v>
      </c>
      <c r="K79" s="40"/>
      <c r="L79" s="67"/>
      <c r="M79" s="68"/>
      <c r="N79" s="43"/>
      <c r="O79" s="86"/>
      <c r="P79" s="93"/>
      <c r="Q79" s="46"/>
      <c r="R79" s="37"/>
    </row>
    <row r="80" spans="1:18" ht="21" customHeight="1">
      <c r="A80" s="17"/>
      <c r="B80" s="72"/>
      <c r="C80" s="48"/>
      <c r="D80" s="284"/>
      <c r="E80" s="89"/>
      <c r="F80" s="89"/>
      <c r="G80" s="89"/>
      <c r="H80" s="94"/>
      <c r="I80" s="76"/>
      <c r="J80" s="77"/>
      <c r="K80" s="25"/>
      <c r="L80" s="53"/>
      <c r="M80" s="54"/>
      <c r="N80" s="95"/>
      <c r="O80" s="56"/>
      <c r="P80" s="79"/>
      <c r="Q80" s="31"/>
      <c r="R80" s="58"/>
    </row>
    <row r="81" spans="1:18" ht="21" customHeight="1">
      <c r="A81" s="13">
        <v>38</v>
      </c>
      <c r="B81" s="81" t="s">
        <v>256</v>
      </c>
      <c r="C81" s="60" t="s">
        <v>337</v>
      </c>
      <c r="D81" s="285">
        <v>0.1134</v>
      </c>
      <c r="E81" s="62" t="s">
        <v>129</v>
      </c>
      <c r="F81" s="62"/>
      <c r="G81" s="62"/>
      <c r="H81" s="98"/>
      <c r="I81" s="64"/>
      <c r="J81" s="85">
        <f>INT(D81*I81)</f>
        <v>0</v>
      </c>
      <c r="K81" s="40"/>
      <c r="L81" s="67"/>
      <c r="M81" s="68"/>
      <c r="N81" s="43"/>
      <c r="O81" s="86"/>
      <c r="P81" s="93"/>
      <c r="Q81" s="46"/>
      <c r="R81" s="37"/>
    </row>
    <row r="82" spans="1:18" ht="21" customHeight="1">
      <c r="A82" s="17"/>
      <c r="B82" s="103"/>
      <c r="C82" s="48"/>
      <c r="D82" s="284"/>
      <c r="E82" s="89"/>
      <c r="F82" s="89"/>
      <c r="G82" s="89"/>
      <c r="H82" s="94"/>
      <c r="I82" s="76"/>
      <c r="J82" s="77"/>
      <c r="K82" s="25"/>
      <c r="L82" s="53"/>
      <c r="M82" s="54"/>
      <c r="N82" s="95"/>
      <c r="O82" s="56"/>
      <c r="P82" s="79"/>
      <c r="Q82" s="31"/>
      <c r="R82" s="58"/>
    </row>
    <row r="83" spans="1:18" ht="21" customHeight="1">
      <c r="A83" s="13">
        <v>39</v>
      </c>
      <c r="B83" s="104" t="s">
        <v>338</v>
      </c>
      <c r="C83" s="60" t="s">
        <v>339</v>
      </c>
      <c r="D83" s="285">
        <v>0.98280000000000001</v>
      </c>
      <c r="E83" s="62" t="s">
        <v>129</v>
      </c>
      <c r="F83" s="62"/>
      <c r="G83" s="62"/>
      <c r="H83" s="98"/>
      <c r="I83" s="64"/>
      <c r="J83" s="85">
        <f>INT(D83*I83)</f>
        <v>0</v>
      </c>
      <c r="K83" s="40"/>
      <c r="L83" s="67"/>
      <c r="M83" s="68"/>
      <c r="N83" s="43"/>
      <c r="O83" s="86"/>
      <c r="P83" s="93"/>
      <c r="Q83" s="46"/>
      <c r="R83" s="37"/>
    </row>
    <row r="84" spans="1:18" ht="21" customHeight="1">
      <c r="A84" s="17"/>
      <c r="B84" s="103"/>
      <c r="C84" s="48"/>
      <c r="D84" s="284"/>
      <c r="E84" s="89"/>
      <c r="F84" s="106"/>
      <c r="G84" s="106"/>
      <c r="H84" s="22"/>
      <c r="I84" s="76"/>
      <c r="J84" s="77"/>
      <c r="K84" s="25"/>
      <c r="L84" s="53"/>
      <c r="M84" s="54"/>
      <c r="N84" s="95"/>
      <c r="O84" s="56"/>
      <c r="P84" s="79"/>
      <c r="Q84" s="31"/>
      <c r="R84" s="58"/>
    </row>
    <row r="85" spans="1:18" ht="21" customHeight="1">
      <c r="A85" s="13">
        <v>40</v>
      </c>
      <c r="B85" s="104" t="s">
        <v>256</v>
      </c>
      <c r="C85" s="60" t="s">
        <v>307</v>
      </c>
      <c r="D85" s="285">
        <v>0.51029999999999998</v>
      </c>
      <c r="E85" s="62" t="s">
        <v>129</v>
      </c>
      <c r="F85" s="108"/>
      <c r="G85" s="108"/>
      <c r="H85" s="100"/>
      <c r="I85" s="64"/>
      <c r="J85" s="85">
        <f>INT(D85*I85)</f>
        <v>0</v>
      </c>
      <c r="K85" s="40"/>
      <c r="L85" s="67"/>
      <c r="M85" s="68"/>
      <c r="N85" s="43"/>
      <c r="O85" s="86"/>
      <c r="P85" s="93"/>
      <c r="Q85" s="46"/>
      <c r="R85" s="37"/>
    </row>
    <row r="86" spans="1:18" ht="21" customHeight="1">
      <c r="A86" s="17"/>
      <c r="B86" s="103"/>
      <c r="C86" s="48"/>
      <c r="D86" s="284"/>
      <c r="E86" s="89"/>
      <c r="F86" s="106"/>
      <c r="G86" s="106"/>
      <c r="H86" s="22"/>
      <c r="I86" s="76"/>
      <c r="J86" s="77"/>
      <c r="K86" s="25"/>
      <c r="L86" s="53"/>
      <c r="M86" s="54"/>
      <c r="N86" s="95"/>
      <c r="O86" s="56"/>
      <c r="P86" s="79"/>
      <c r="Q86" s="109"/>
      <c r="R86" s="58"/>
    </row>
    <row r="87" spans="1:18" ht="21" customHeight="1">
      <c r="A87" s="13">
        <v>41</v>
      </c>
      <c r="B87" s="104"/>
      <c r="C87" s="60" t="s">
        <v>340</v>
      </c>
      <c r="D87" s="285">
        <v>0.23630000000000001</v>
      </c>
      <c r="E87" s="62" t="s">
        <v>129</v>
      </c>
      <c r="F87" s="108"/>
      <c r="G87" s="108"/>
      <c r="H87" s="63"/>
      <c r="I87" s="64"/>
      <c r="J87" s="85">
        <f>INT(D87*I87)</f>
        <v>0</v>
      </c>
      <c r="K87" s="40"/>
      <c r="L87" s="110"/>
      <c r="M87" s="54"/>
      <c r="N87" s="101"/>
      <c r="O87" s="111"/>
      <c r="P87" s="102"/>
      <c r="Q87" s="112"/>
      <c r="R87" s="94"/>
    </row>
    <row r="88" spans="1:18" ht="21" customHeight="1">
      <c r="A88" s="17"/>
      <c r="B88" s="103"/>
      <c r="C88" s="113"/>
      <c r="D88" s="301"/>
      <c r="E88" s="115"/>
      <c r="F88" s="116"/>
      <c r="G88" s="116"/>
      <c r="H88" s="117"/>
      <c r="I88" s="118"/>
      <c r="J88" s="119"/>
      <c r="K88" s="120"/>
      <c r="L88" s="121"/>
      <c r="M88" s="122"/>
      <c r="N88" s="92"/>
      <c r="O88" s="56"/>
      <c r="P88" s="79"/>
      <c r="Q88" s="31"/>
      <c r="R88" s="58"/>
    </row>
    <row r="89" spans="1:18" ht="21" customHeight="1" thickBot="1">
      <c r="A89" s="123">
        <v>42</v>
      </c>
      <c r="B89" s="273" t="s">
        <v>256</v>
      </c>
      <c r="C89" s="125" t="s">
        <v>341</v>
      </c>
      <c r="D89" s="287">
        <v>0.504</v>
      </c>
      <c r="E89" s="127" t="s">
        <v>129</v>
      </c>
      <c r="F89" s="128"/>
      <c r="G89" s="128"/>
      <c r="H89" s="129"/>
      <c r="I89" s="130"/>
      <c r="J89" s="131">
        <f>INT(D89*I89)</f>
        <v>0</v>
      </c>
      <c r="K89" s="132"/>
      <c r="L89" s="133"/>
      <c r="M89" s="134"/>
      <c r="N89" s="135"/>
      <c r="O89" s="136"/>
      <c r="P89" s="137"/>
      <c r="Q89" s="138"/>
      <c r="R89" s="139"/>
    </row>
    <row r="90" spans="1:18" ht="21" customHeight="1" thickTop="1">
      <c r="A90" s="142"/>
      <c r="B90" s="272"/>
      <c r="C90" s="48"/>
      <c r="D90" s="284"/>
      <c r="E90" s="89"/>
      <c r="F90" s="21"/>
      <c r="G90" s="21"/>
      <c r="H90" s="22"/>
      <c r="I90" s="23"/>
      <c r="J90" s="24"/>
      <c r="K90" s="25"/>
      <c r="L90" s="26"/>
      <c r="M90" s="27"/>
      <c r="N90" s="28"/>
      <c r="O90" s="29"/>
      <c r="P90" s="30"/>
      <c r="Q90" s="31"/>
      <c r="R90" s="32"/>
    </row>
    <row r="91" spans="1:18" ht="21" customHeight="1">
      <c r="A91" s="15">
        <v>43</v>
      </c>
      <c r="B91" s="104" t="s">
        <v>256</v>
      </c>
      <c r="C91" s="60" t="s">
        <v>342</v>
      </c>
      <c r="D91" s="285">
        <v>5.5100000000000003E-2</v>
      </c>
      <c r="E91" s="62" t="s">
        <v>129</v>
      </c>
      <c r="F91" s="36"/>
      <c r="G91" s="36"/>
      <c r="H91" s="37"/>
      <c r="I91" s="38"/>
      <c r="J91" s="39">
        <f>INT(D91*I91)</f>
        <v>0</v>
      </c>
      <c r="K91" s="40"/>
      <c r="L91" s="41"/>
      <c r="M91" s="42"/>
      <c r="N91" s="43"/>
      <c r="O91" s="44"/>
      <c r="P91" s="45"/>
      <c r="Q91" s="46"/>
      <c r="R91" s="37"/>
    </row>
    <row r="92" spans="1:18" ht="21" customHeight="1">
      <c r="A92" s="17"/>
      <c r="B92" s="272"/>
      <c r="C92" s="48"/>
      <c r="D92" s="284"/>
      <c r="E92" s="89"/>
      <c r="F92" s="50"/>
      <c r="G92" s="50"/>
      <c r="H92" s="22"/>
      <c r="I92" s="51"/>
      <c r="J92" s="52"/>
      <c r="K92" s="25"/>
      <c r="L92" s="53"/>
      <c r="M92" s="54"/>
      <c r="N92" s="55"/>
      <c r="O92" s="56"/>
      <c r="P92" s="57"/>
      <c r="Q92" s="31"/>
      <c r="R92" s="58"/>
    </row>
    <row r="93" spans="1:18" ht="21" customHeight="1">
      <c r="A93" s="13">
        <v>44</v>
      </c>
      <c r="B93" s="81" t="s">
        <v>330</v>
      </c>
      <c r="C93" s="60" t="s">
        <v>343</v>
      </c>
      <c r="D93" s="285">
        <v>0.55130000000000001</v>
      </c>
      <c r="E93" s="62" t="s">
        <v>129</v>
      </c>
      <c r="F93" s="62"/>
      <c r="G93" s="62"/>
      <c r="H93" s="63"/>
      <c r="I93" s="64"/>
      <c r="J93" s="65">
        <f>INT(D93*I93)</f>
        <v>0</v>
      </c>
      <c r="K93" s="66"/>
      <c r="L93" s="67"/>
      <c r="M93" s="68"/>
      <c r="N93" s="69"/>
      <c r="O93" s="44"/>
      <c r="P93" s="70"/>
      <c r="Q93" s="46"/>
      <c r="R93" s="37"/>
    </row>
    <row r="94" spans="1:18" ht="21" customHeight="1">
      <c r="A94" s="71"/>
      <c r="B94" s="72"/>
      <c r="C94" s="48"/>
      <c r="D94" s="284"/>
      <c r="E94" s="89"/>
      <c r="F94" s="74"/>
      <c r="G94" s="74"/>
      <c r="H94" s="75"/>
      <c r="I94" s="140"/>
      <c r="J94" s="116"/>
      <c r="K94" s="25"/>
      <c r="L94" s="53"/>
      <c r="M94" s="54"/>
      <c r="N94" s="78"/>
      <c r="O94" s="56"/>
      <c r="P94" s="79"/>
      <c r="Q94" s="31"/>
      <c r="R94" s="58"/>
    </row>
    <row r="95" spans="1:18" ht="21" customHeight="1">
      <c r="A95" s="80">
        <v>45</v>
      </c>
      <c r="B95" s="81" t="s">
        <v>344</v>
      </c>
      <c r="C95" s="60" t="s">
        <v>345</v>
      </c>
      <c r="D95" s="285">
        <v>0.99224999999999997</v>
      </c>
      <c r="E95" s="62" t="s">
        <v>129</v>
      </c>
      <c r="F95" s="83"/>
      <c r="G95" s="83"/>
      <c r="H95" s="84"/>
      <c r="I95" s="64"/>
      <c r="J95" s="85">
        <f>INT(D95*I95)</f>
        <v>0</v>
      </c>
      <c r="K95" s="40"/>
      <c r="L95" s="67"/>
      <c r="M95" s="68"/>
      <c r="N95" s="43"/>
      <c r="O95" s="86"/>
      <c r="P95" s="87"/>
      <c r="Q95" s="46"/>
      <c r="R95" s="37"/>
    </row>
    <row r="96" spans="1:18" ht="21" customHeight="1">
      <c r="A96" s="71"/>
      <c r="B96" s="72"/>
      <c r="C96" s="48"/>
      <c r="D96" s="284"/>
      <c r="E96" s="89"/>
      <c r="F96" s="89"/>
      <c r="G96" s="89"/>
      <c r="H96" s="75"/>
      <c r="I96" s="76"/>
      <c r="J96" s="77"/>
      <c r="K96" s="25"/>
      <c r="L96" s="53"/>
      <c r="M96" s="54"/>
      <c r="N96" s="55"/>
      <c r="O96" s="56"/>
      <c r="P96" s="79"/>
      <c r="Q96" s="31"/>
      <c r="R96" s="58"/>
    </row>
    <row r="97" spans="1:18" ht="21" customHeight="1">
      <c r="A97" s="80">
        <v>46</v>
      </c>
      <c r="B97" s="81" t="s">
        <v>346</v>
      </c>
      <c r="C97" s="60" t="s">
        <v>347</v>
      </c>
      <c r="D97" s="285">
        <v>0.1134</v>
      </c>
      <c r="E97" s="62" t="s">
        <v>129</v>
      </c>
      <c r="F97" s="62"/>
      <c r="G97" s="62"/>
      <c r="H97" s="84"/>
      <c r="I97" s="64"/>
      <c r="J97" s="85">
        <f>INT(D97*I97)</f>
        <v>0</v>
      </c>
      <c r="K97" s="40"/>
      <c r="L97" s="67"/>
      <c r="M97" s="68"/>
      <c r="N97" s="69"/>
      <c r="O97" s="86"/>
      <c r="P97" s="87"/>
      <c r="Q97" s="46"/>
      <c r="R97" s="37"/>
    </row>
    <row r="98" spans="1:18" ht="21" customHeight="1">
      <c r="A98" s="17"/>
      <c r="B98" s="72"/>
      <c r="C98" s="48"/>
      <c r="D98" s="284"/>
      <c r="E98" s="89"/>
      <c r="F98" s="89"/>
      <c r="G98" s="89"/>
      <c r="H98" s="58"/>
      <c r="I98" s="76"/>
      <c r="J98" s="77"/>
      <c r="K98" s="25"/>
      <c r="L98" s="53"/>
      <c r="M98" s="54"/>
      <c r="N98" s="92"/>
      <c r="O98" s="56"/>
      <c r="P98" s="79"/>
      <c r="Q98" s="31"/>
      <c r="R98" s="58"/>
    </row>
    <row r="99" spans="1:18" ht="21" customHeight="1">
      <c r="A99" s="80">
        <v>47</v>
      </c>
      <c r="B99" s="81" t="s">
        <v>256</v>
      </c>
      <c r="C99" s="60" t="s">
        <v>348</v>
      </c>
      <c r="D99" s="285">
        <v>8.8199999999999997E-3</v>
      </c>
      <c r="E99" s="62" t="s">
        <v>129</v>
      </c>
      <c r="F99" s="62"/>
      <c r="G99" s="62"/>
      <c r="H99" s="84"/>
      <c r="I99" s="64"/>
      <c r="J99" s="85">
        <f>INT(D99*I99)</f>
        <v>0</v>
      </c>
      <c r="K99" s="40"/>
      <c r="L99" s="67"/>
      <c r="M99" s="68"/>
      <c r="N99" s="69"/>
      <c r="O99" s="86"/>
      <c r="P99" s="93"/>
      <c r="Q99" s="46"/>
      <c r="R99" s="37"/>
    </row>
    <row r="100" spans="1:18" ht="21" customHeight="1">
      <c r="A100" s="17"/>
      <c r="B100" s="72"/>
      <c r="C100" s="48"/>
      <c r="D100" s="284"/>
      <c r="E100" s="89"/>
      <c r="F100" s="89"/>
      <c r="G100" s="89"/>
      <c r="H100" s="94"/>
      <c r="I100" s="76"/>
      <c r="J100" s="77"/>
      <c r="K100" s="25"/>
      <c r="L100" s="53"/>
      <c r="M100" s="54"/>
      <c r="N100" s="92"/>
      <c r="O100" s="56"/>
      <c r="P100" s="79"/>
      <c r="Q100" s="31"/>
      <c r="R100" s="58"/>
    </row>
    <row r="101" spans="1:18" ht="21" customHeight="1">
      <c r="A101" s="13">
        <v>48</v>
      </c>
      <c r="B101" s="81" t="s">
        <v>256</v>
      </c>
      <c r="C101" s="60" t="s">
        <v>349</v>
      </c>
      <c r="D101" s="285">
        <v>4.4099999999999999E-3</v>
      </c>
      <c r="E101" s="62" t="s">
        <v>129</v>
      </c>
      <c r="F101" s="62"/>
      <c r="G101" s="62"/>
      <c r="H101" s="37"/>
      <c r="I101" s="64"/>
      <c r="J101" s="85">
        <f>INT(D101*I101)</f>
        <v>0</v>
      </c>
      <c r="K101" s="40"/>
      <c r="L101" s="67"/>
      <c r="M101" s="68"/>
      <c r="N101" s="69"/>
      <c r="O101" s="86"/>
      <c r="P101" s="93"/>
      <c r="Q101" s="46"/>
      <c r="R101" s="37"/>
    </row>
    <row r="102" spans="1:18" ht="21" customHeight="1">
      <c r="A102" s="18"/>
      <c r="B102" s="72"/>
      <c r="C102" s="48"/>
      <c r="D102" s="284"/>
      <c r="E102" s="89"/>
      <c r="F102" s="74"/>
      <c r="G102" s="74"/>
      <c r="H102" s="94"/>
      <c r="I102" s="76"/>
      <c r="J102" s="77"/>
      <c r="K102" s="25"/>
      <c r="L102" s="53"/>
      <c r="M102" s="54"/>
      <c r="N102" s="95"/>
      <c r="O102" s="96"/>
      <c r="P102" s="79"/>
      <c r="Q102" s="31"/>
      <c r="R102" s="58"/>
    </row>
    <row r="103" spans="1:18" ht="21" customHeight="1">
      <c r="A103" s="13">
        <v>49</v>
      </c>
      <c r="B103" s="81" t="s">
        <v>350</v>
      </c>
      <c r="C103" s="60" t="s">
        <v>288</v>
      </c>
      <c r="D103" s="285">
        <v>1.323</v>
      </c>
      <c r="E103" s="62" t="s">
        <v>129</v>
      </c>
      <c r="F103" s="97"/>
      <c r="G103" s="97"/>
      <c r="H103" s="98"/>
      <c r="I103" s="64"/>
      <c r="J103" s="85">
        <f>INT(D103*I103)</f>
        <v>0</v>
      </c>
      <c r="K103" s="40"/>
      <c r="L103" s="67"/>
      <c r="M103" s="68"/>
      <c r="N103" s="43"/>
      <c r="O103" s="86"/>
      <c r="P103" s="93"/>
      <c r="Q103" s="46"/>
      <c r="R103" s="37"/>
    </row>
    <row r="104" spans="1:18" ht="21" customHeight="1">
      <c r="A104" s="17"/>
      <c r="B104" s="72"/>
      <c r="C104" s="48"/>
      <c r="D104" s="284"/>
      <c r="E104" s="89"/>
      <c r="F104" s="74"/>
      <c r="G104" s="74"/>
      <c r="H104" s="22"/>
      <c r="I104" s="76"/>
      <c r="J104" s="77"/>
      <c r="K104" s="25"/>
      <c r="L104" s="53"/>
      <c r="M104" s="54"/>
      <c r="N104" s="95"/>
      <c r="O104" s="96"/>
      <c r="P104" s="79"/>
      <c r="Q104" s="31"/>
      <c r="R104" s="58"/>
    </row>
    <row r="105" spans="1:18" ht="21" customHeight="1">
      <c r="A105" s="13">
        <v>50</v>
      </c>
      <c r="B105" s="81" t="s">
        <v>256</v>
      </c>
      <c r="C105" s="60" t="s">
        <v>351</v>
      </c>
      <c r="D105" s="285">
        <v>0.1575</v>
      </c>
      <c r="E105" s="62" t="s">
        <v>129</v>
      </c>
      <c r="F105" s="97"/>
      <c r="G105" s="97"/>
      <c r="H105" s="100"/>
      <c r="I105" s="64"/>
      <c r="J105" s="85">
        <f>INT(D105*I105)</f>
        <v>0</v>
      </c>
      <c r="K105" s="40"/>
      <c r="L105" s="67"/>
      <c r="M105" s="68"/>
      <c r="N105" s="43"/>
      <c r="O105" s="86"/>
      <c r="P105" s="93"/>
      <c r="Q105" s="46"/>
      <c r="R105" s="37"/>
    </row>
    <row r="106" spans="1:18" ht="21" customHeight="1">
      <c r="A106" s="18"/>
      <c r="B106" s="72"/>
      <c r="C106" s="48"/>
      <c r="D106" s="284"/>
      <c r="E106" s="89"/>
      <c r="F106" s="74"/>
      <c r="G106" s="74"/>
      <c r="H106" s="22"/>
      <c r="I106" s="76"/>
      <c r="J106" s="77"/>
      <c r="K106" s="25"/>
      <c r="L106" s="53"/>
      <c r="M106" s="54"/>
      <c r="N106" s="95"/>
      <c r="O106" s="96"/>
      <c r="P106" s="79"/>
      <c r="Q106" s="31"/>
      <c r="R106" s="58"/>
    </row>
    <row r="107" spans="1:18" ht="21" customHeight="1">
      <c r="A107" s="13">
        <v>51</v>
      </c>
      <c r="B107" s="81" t="s">
        <v>352</v>
      </c>
      <c r="C107" s="60" t="s">
        <v>353</v>
      </c>
      <c r="D107" s="285">
        <v>0.2268</v>
      </c>
      <c r="E107" s="62" t="s">
        <v>129</v>
      </c>
      <c r="F107" s="97"/>
      <c r="G107" s="97"/>
      <c r="H107" s="63"/>
      <c r="I107" s="64"/>
      <c r="J107" s="85">
        <f>INT(D107*I107)</f>
        <v>0</v>
      </c>
      <c r="K107" s="40"/>
      <c r="L107" s="67"/>
      <c r="M107" s="68"/>
      <c r="N107" s="101"/>
      <c r="O107" s="86"/>
      <c r="P107" s="102"/>
      <c r="Q107" s="46"/>
      <c r="R107" s="37"/>
    </row>
    <row r="108" spans="1:18" ht="21" customHeight="1">
      <c r="A108" s="17"/>
      <c r="B108" s="72"/>
      <c r="C108" s="48"/>
      <c r="D108" s="284"/>
      <c r="E108" s="89"/>
      <c r="F108" s="89"/>
      <c r="G108" s="89"/>
      <c r="H108" s="58"/>
      <c r="I108" s="76"/>
      <c r="J108" s="77"/>
      <c r="K108" s="25"/>
      <c r="L108" s="53"/>
      <c r="M108" s="54"/>
      <c r="N108" s="92"/>
      <c r="O108" s="56"/>
      <c r="P108" s="79"/>
      <c r="Q108" s="31"/>
      <c r="R108" s="58"/>
    </row>
    <row r="109" spans="1:18" ht="21" customHeight="1">
      <c r="A109" s="13">
        <v>52</v>
      </c>
      <c r="B109" s="81" t="s">
        <v>256</v>
      </c>
      <c r="C109" s="60" t="s">
        <v>354</v>
      </c>
      <c r="D109" s="285">
        <v>0.378</v>
      </c>
      <c r="E109" s="62" t="s">
        <v>129</v>
      </c>
      <c r="F109" s="62"/>
      <c r="G109" s="62"/>
      <c r="H109" s="37"/>
      <c r="I109" s="64"/>
      <c r="J109" s="85">
        <f>INT(D109*I109)</f>
        <v>0</v>
      </c>
      <c r="K109" s="40"/>
      <c r="L109" s="67"/>
      <c r="M109" s="68"/>
      <c r="N109" s="69"/>
      <c r="O109" s="86"/>
      <c r="P109" s="93"/>
      <c r="Q109" s="46"/>
      <c r="R109" s="37"/>
    </row>
    <row r="110" spans="1:18" ht="21" customHeight="1">
      <c r="A110" s="18"/>
      <c r="B110" s="72"/>
      <c r="C110" s="48"/>
      <c r="D110" s="284"/>
      <c r="E110" s="89"/>
      <c r="F110" s="74"/>
      <c r="G110" s="74"/>
      <c r="H110" s="22"/>
      <c r="I110" s="76"/>
      <c r="J110" s="77"/>
      <c r="K110" s="25"/>
      <c r="L110" s="53"/>
      <c r="M110" s="54"/>
      <c r="N110" s="78"/>
      <c r="O110" s="96"/>
      <c r="P110" s="79"/>
      <c r="Q110" s="31"/>
      <c r="R110" s="58"/>
    </row>
    <row r="111" spans="1:18" ht="21" customHeight="1">
      <c r="A111" s="13">
        <v>53</v>
      </c>
      <c r="B111" s="81" t="s">
        <v>355</v>
      </c>
      <c r="C111" s="60" t="s">
        <v>356</v>
      </c>
      <c r="D111" s="285">
        <v>0.66420000000000001</v>
      </c>
      <c r="E111" s="62" t="s">
        <v>129</v>
      </c>
      <c r="F111" s="97"/>
      <c r="G111" s="97"/>
      <c r="H111" s="63"/>
      <c r="I111" s="64"/>
      <c r="J111" s="85">
        <f>INT(D111*I111)</f>
        <v>0</v>
      </c>
      <c r="K111" s="40"/>
      <c r="L111" s="67"/>
      <c r="M111" s="68"/>
      <c r="N111" s="43"/>
      <c r="O111" s="86"/>
      <c r="P111" s="93"/>
      <c r="Q111" s="46"/>
      <c r="R111" s="37"/>
    </row>
    <row r="112" spans="1:18" ht="21" customHeight="1">
      <c r="A112" s="18"/>
      <c r="B112" s="72"/>
      <c r="C112" s="48"/>
      <c r="D112" s="284"/>
      <c r="E112" s="89"/>
      <c r="F112" s="74"/>
      <c r="G112" s="74"/>
      <c r="H112" s="22"/>
      <c r="I112" s="76"/>
      <c r="J112" s="77"/>
      <c r="K112" s="25"/>
      <c r="L112" s="53"/>
      <c r="M112" s="54"/>
      <c r="N112" s="78"/>
      <c r="O112" s="96"/>
      <c r="P112" s="79"/>
      <c r="Q112" s="31"/>
      <c r="R112" s="58"/>
    </row>
    <row r="113" spans="1:18" ht="21" customHeight="1">
      <c r="A113" s="13">
        <v>54</v>
      </c>
      <c r="B113" s="81" t="s">
        <v>256</v>
      </c>
      <c r="C113" s="60" t="s">
        <v>357</v>
      </c>
      <c r="D113" s="285">
        <v>0.99629999999999996</v>
      </c>
      <c r="E113" s="62" t="s">
        <v>129</v>
      </c>
      <c r="F113" s="97"/>
      <c r="G113" s="97"/>
      <c r="H113" s="63"/>
      <c r="I113" s="64"/>
      <c r="J113" s="85">
        <f>INT(D113*I113)</f>
        <v>0</v>
      </c>
      <c r="K113" s="40"/>
      <c r="L113" s="67"/>
      <c r="M113" s="68"/>
      <c r="N113" s="43"/>
      <c r="O113" s="86"/>
      <c r="P113" s="93"/>
      <c r="Q113" s="46"/>
      <c r="R113" s="37"/>
    </row>
    <row r="114" spans="1:18" ht="21" customHeight="1">
      <c r="A114" s="17"/>
      <c r="B114" s="72"/>
      <c r="C114" s="48"/>
      <c r="D114" s="284"/>
      <c r="E114" s="89"/>
      <c r="F114" s="74"/>
      <c r="G114" s="74"/>
      <c r="H114" s="75"/>
      <c r="I114" s="76"/>
      <c r="J114" s="77"/>
      <c r="K114" s="25"/>
      <c r="L114" s="53"/>
      <c r="M114" s="54"/>
      <c r="N114" s="95"/>
      <c r="O114" s="96"/>
      <c r="P114" s="79"/>
      <c r="Q114" s="31"/>
      <c r="R114" s="58"/>
    </row>
    <row r="115" spans="1:18" ht="21" customHeight="1">
      <c r="A115" s="13">
        <v>55</v>
      </c>
      <c r="B115" s="81" t="s">
        <v>358</v>
      </c>
      <c r="C115" s="60" t="s">
        <v>359</v>
      </c>
      <c r="D115" s="285">
        <v>0.19844999999999999</v>
      </c>
      <c r="E115" s="62" t="s">
        <v>129</v>
      </c>
      <c r="F115" s="97"/>
      <c r="G115" s="97"/>
      <c r="H115" s="84"/>
      <c r="I115" s="64"/>
      <c r="J115" s="85">
        <f>INT(D115*I115)</f>
        <v>0</v>
      </c>
      <c r="K115" s="40"/>
      <c r="L115" s="67"/>
      <c r="M115" s="68"/>
      <c r="N115" s="105"/>
      <c r="O115" s="86"/>
      <c r="P115" s="93"/>
      <c r="Q115" s="46"/>
      <c r="R115" s="37"/>
    </row>
    <row r="116" spans="1:18" ht="21" customHeight="1">
      <c r="A116" s="17"/>
      <c r="B116" s="72"/>
      <c r="C116" s="48"/>
      <c r="D116" s="284"/>
      <c r="E116" s="89"/>
      <c r="F116" s="106"/>
      <c r="G116" s="106"/>
      <c r="H116" s="107"/>
      <c r="I116" s="76"/>
      <c r="J116" s="77"/>
      <c r="K116" s="25"/>
      <c r="L116" s="53"/>
      <c r="M116" s="54"/>
      <c r="N116" s="95"/>
      <c r="O116" s="96"/>
      <c r="P116" s="79"/>
      <c r="Q116" s="31"/>
      <c r="R116" s="58"/>
    </row>
    <row r="117" spans="1:18" ht="21" customHeight="1">
      <c r="A117" s="13">
        <v>56</v>
      </c>
      <c r="B117" s="81" t="s">
        <v>256</v>
      </c>
      <c r="C117" s="60" t="s">
        <v>360</v>
      </c>
      <c r="D117" s="285">
        <v>2.205E-2</v>
      </c>
      <c r="E117" s="62" t="s">
        <v>129</v>
      </c>
      <c r="F117" s="108"/>
      <c r="G117" s="108"/>
      <c r="H117" s="37"/>
      <c r="I117" s="64"/>
      <c r="J117" s="85">
        <f>INT(D117*I117)</f>
        <v>0</v>
      </c>
      <c r="K117" s="40"/>
      <c r="L117" s="67"/>
      <c r="M117" s="68"/>
      <c r="N117" s="43"/>
      <c r="O117" s="86"/>
      <c r="P117" s="93"/>
      <c r="Q117" s="46"/>
      <c r="R117" s="37"/>
    </row>
    <row r="118" spans="1:18" ht="21" customHeight="1">
      <c r="A118" s="17"/>
      <c r="B118" s="72"/>
      <c r="C118" s="48"/>
      <c r="D118" s="284"/>
      <c r="E118" s="89"/>
      <c r="F118" s="106"/>
      <c r="G118" s="106"/>
      <c r="H118" s="107"/>
      <c r="I118" s="76"/>
      <c r="J118" s="77"/>
      <c r="K118" s="25"/>
      <c r="L118" s="53"/>
      <c r="M118" s="54"/>
      <c r="N118" s="95"/>
      <c r="O118" s="96"/>
      <c r="P118" s="79"/>
      <c r="Q118" s="31"/>
      <c r="R118" s="58"/>
    </row>
    <row r="119" spans="1:18" ht="21" customHeight="1">
      <c r="A119" s="13">
        <v>57</v>
      </c>
      <c r="B119" s="81" t="s">
        <v>361</v>
      </c>
      <c r="C119" s="60" t="s">
        <v>362</v>
      </c>
      <c r="D119" s="285">
        <v>0.1323</v>
      </c>
      <c r="E119" s="62" t="s">
        <v>129</v>
      </c>
      <c r="F119" s="108"/>
      <c r="G119" s="108"/>
      <c r="H119" s="37"/>
      <c r="I119" s="64"/>
      <c r="J119" s="85">
        <f>INT(D119*I119)</f>
        <v>0</v>
      </c>
      <c r="K119" s="40"/>
      <c r="L119" s="67"/>
      <c r="M119" s="68"/>
      <c r="N119" s="43"/>
      <c r="O119" s="86"/>
      <c r="P119" s="93"/>
      <c r="Q119" s="46"/>
      <c r="R119" s="37"/>
    </row>
    <row r="120" spans="1:18" ht="21" customHeight="1">
      <c r="A120" s="17"/>
      <c r="B120" s="72"/>
      <c r="C120" s="48"/>
      <c r="D120" s="284"/>
      <c r="E120" s="89"/>
      <c r="F120" s="106"/>
      <c r="G120" s="106"/>
      <c r="H120" s="58"/>
      <c r="I120" s="76"/>
      <c r="J120" s="77"/>
      <c r="K120" s="25"/>
      <c r="L120" s="53"/>
      <c r="M120" s="54"/>
      <c r="N120" s="95"/>
      <c r="O120" s="96"/>
      <c r="P120" s="79"/>
      <c r="Q120" s="31"/>
      <c r="R120" s="58"/>
    </row>
    <row r="121" spans="1:18" ht="21" customHeight="1">
      <c r="A121" s="13">
        <v>58</v>
      </c>
      <c r="B121" s="81" t="s">
        <v>363</v>
      </c>
      <c r="C121" s="60" t="s">
        <v>364</v>
      </c>
      <c r="D121" s="285">
        <v>3.78E-2</v>
      </c>
      <c r="E121" s="62" t="s">
        <v>129</v>
      </c>
      <c r="F121" s="108"/>
      <c r="G121" s="108"/>
      <c r="H121" s="37"/>
      <c r="I121" s="64"/>
      <c r="J121" s="85">
        <f>INT(D121*I121)</f>
        <v>0</v>
      </c>
      <c r="K121" s="40"/>
      <c r="L121" s="67"/>
      <c r="M121" s="68"/>
      <c r="N121" s="43"/>
      <c r="O121" s="86"/>
      <c r="P121" s="93"/>
      <c r="Q121" s="46"/>
      <c r="R121" s="37"/>
    </row>
    <row r="122" spans="1:18" ht="21" customHeight="1">
      <c r="A122" s="17"/>
      <c r="B122" s="72"/>
      <c r="C122" s="48"/>
      <c r="D122" s="284"/>
      <c r="E122" s="89"/>
      <c r="F122" s="106"/>
      <c r="G122" s="106"/>
      <c r="H122" s="58"/>
      <c r="I122" s="76"/>
      <c r="J122" s="77"/>
      <c r="K122" s="25"/>
      <c r="L122" s="53"/>
      <c r="M122" s="54"/>
      <c r="N122" s="95"/>
      <c r="O122" s="96"/>
      <c r="P122" s="79"/>
      <c r="Q122" s="31"/>
      <c r="R122" s="58"/>
    </row>
    <row r="123" spans="1:18" ht="21" customHeight="1">
      <c r="A123" s="13">
        <v>59</v>
      </c>
      <c r="B123" s="81" t="s">
        <v>365</v>
      </c>
      <c r="C123" s="60" t="s">
        <v>366</v>
      </c>
      <c r="D123" s="285">
        <v>4.41E-2</v>
      </c>
      <c r="E123" s="62" t="s">
        <v>129</v>
      </c>
      <c r="F123" s="108"/>
      <c r="G123" s="108"/>
      <c r="H123" s="37"/>
      <c r="I123" s="64"/>
      <c r="J123" s="85">
        <f>INT(D123*I123)</f>
        <v>0</v>
      </c>
      <c r="K123" s="40"/>
      <c r="L123" s="67"/>
      <c r="M123" s="68"/>
      <c r="N123" s="43"/>
      <c r="O123" s="86"/>
      <c r="P123" s="93"/>
      <c r="Q123" s="46"/>
      <c r="R123" s="37"/>
    </row>
    <row r="124" spans="1:18" ht="21" customHeight="1">
      <c r="A124" s="17"/>
      <c r="B124" s="72"/>
      <c r="C124" s="48"/>
      <c r="D124" s="284"/>
      <c r="E124" s="89"/>
      <c r="F124" s="89"/>
      <c r="G124" s="89"/>
      <c r="H124" s="94"/>
      <c r="I124" s="76"/>
      <c r="J124" s="77"/>
      <c r="K124" s="25"/>
      <c r="L124" s="53"/>
      <c r="M124" s="54"/>
      <c r="N124" s="95"/>
      <c r="O124" s="56"/>
      <c r="P124" s="79"/>
      <c r="Q124" s="31"/>
      <c r="R124" s="58"/>
    </row>
    <row r="125" spans="1:18" ht="21" customHeight="1">
      <c r="A125" s="13">
        <v>60</v>
      </c>
      <c r="B125" s="81" t="s">
        <v>256</v>
      </c>
      <c r="C125" s="60" t="s">
        <v>367</v>
      </c>
      <c r="D125" s="285">
        <v>1.89E-2</v>
      </c>
      <c r="E125" s="62" t="s">
        <v>129</v>
      </c>
      <c r="F125" s="62"/>
      <c r="G125" s="62"/>
      <c r="H125" s="98"/>
      <c r="I125" s="64"/>
      <c r="J125" s="85">
        <f>INT(D125*I125)</f>
        <v>0</v>
      </c>
      <c r="K125" s="40"/>
      <c r="L125" s="67"/>
      <c r="M125" s="68"/>
      <c r="N125" s="43"/>
      <c r="O125" s="86"/>
      <c r="P125" s="93"/>
      <c r="Q125" s="46"/>
      <c r="R125" s="37"/>
    </row>
    <row r="126" spans="1:18" ht="21" customHeight="1">
      <c r="A126" s="17"/>
      <c r="B126" s="72"/>
      <c r="C126" s="48"/>
      <c r="D126" s="284"/>
      <c r="E126" s="89"/>
      <c r="F126" s="89"/>
      <c r="G126" s="89"/>
      <c r="H126" s="94"/>
      <c r="I126" s="76"/>
      <c r="J126" s="77"/>
      <c r="K126" s="25"/>
      <c r="L126" s="53"/>
      <c r="M126" s="54"/>
      <c r="N126" s="95"/>
      <c r="O126" s="56"/>
      <c r="P126" s="79"/>
      <c r="Q126" s="31"/>
      <c r="R126" s="58"/>
    </row>
    <row r="127" spans="1:18" ht="21" customHeight="1">
      <c r="A127" s="13">
        <v>61</v>
      </c>
      <c r="B127" s="277" t="s">
        <v>368</v>
      </c>
      <c r="C127" s="60" t="s">
        <v>369</v>
      </c>
      <c r="D127" s="285">
        <v>3.2399999999999998E-2</v>
      </c>
      <c r="E127" s="62" t="s">
        <v>129</v>
      </c>
      <c r="F127" s="62"/>
      <c r="G127" s="62"/>
      <c r="H127" s="98"/>
      <c r="I127" s="64"/>
      <c r="J127" s="85">
        <f>INT(D127*I127)</f>
        <v>0</v>
      </c>
      <c r="K127" s="40"/>
      <c r="L127" s="67"/>
      <c r="M127" s="68"/>
      <c r="N127" s="43"/>
      <c r="O127" s="86"/>
      <c r="P127" s="93"/>
      <c r="Q127" s="46"/>
      <c r="R127" s="37"/>
    </row>
    <row r="128" spans="1:18" ht="21" customHeight="1">
      <c r="A128" s="17"/>
      <c r="B128" s="72"/>
      <c r="C128" s="48"/>
      <c r="D128" s="284"/>
      <c r="E128" s="89"/>
      <c r="F128" s="106"/>
      <c r="G128" s="106"/>
      <c r="H128" s="22"/>
      <c r="I128" s="76"/>
      <c r="J128" s="77"/>
      <c r="K128" s="25"/>
      <c r="L128" s="53"/>
      <c r="M128" s="54"/>
      <c r="N128" s="95"/>
      <c r="O128" s="56"/>
      <c r="P128" s="79"/>
      <c r="Q128" s="31"/>
      <c r="R128" s="58"/>
    </row>
    <row r="129" spans="1:18" ht="21" customHeight="1">
      <c r="A129" s="13">
        <v>62</v>
      </c>
      <c r="B129" s="81" t="s">
        <v>256</v>
      </c>
      <c r="C129" s="60" t="s">
        <v>370</v>
      </c>
      <c r="D129" s="285">
        <v>2.7E-2</v>
      </c>
      <c r="E129" s="62" t="s">
        <v>129</v>
      </c>
      <c r="F129" s="108"/>
      <c r="G129" s="108"/>
      <c r="H129" s="100"/>
      <c r="I129" s="64"/>
      <c r="J129" s="85">
        <f>INT(D129*I129)</f>
        <v>0</v>
      </c>
      <c r="K129" s="40"/>
      <c r="L129" s="67"/>
      <c r="M129" s="68"/>
      <c r="N129" s="43"/>
      <c r="O129" s="86"/>
      <c r="P129" s="93"/>
      <c r="Q129" s="46"/>
      <c r="R129" s="37"/>
    </row>
    <row r="130" spans="1:18" ht="21" customHeight="1">
      <c r="A130" s="17"/>
      <c r="B130" s="72"/>
      <c r="C130" s="48"/>
      <c r="D130" s="284"/>
      <c r="E130" s="89"/>
      <c r="F130" s="106"/>
      <c r="G130" s="106"/>
      <c r="H130" s="22"/>
      <c r="I130" s="76"/>
      <c r="J130" s="77"/>
      <c r="K130" s="25"/>
      <c r="L130" s="53"/>
      <c r="M130" s="54"/>
      <c r="N130" s="95"/>
      <c r="O130" s="56"/>
      <c r="P130" s="79"/>
      <c r="Q130" s="109"/>
      <c r="R130" s="58"/>
    </row>
    <row r="131" spans="1:18" ht="21" customHeight="1">
      <c r="A131" s="13">
        <v>63</v>
      </c>
      <c r="B131" s="81" t="s">
        <v>256</v>
      </c>
      <c r="C131" s="60" t="s">
        <v>371</v>
      </c>
      <c r="D131" s="285">
        <v>2.1600000000000001E-2</v>
      </c>
      <c r="E131" s="62" t="s">
        <v>129</v>
      </c>
      <c r="F131" s="108"/>
      <c r="G131" s="108"/>
      <c r="H131" s="63"/>
      <c r="I131" s="64"/>
      <c r="J131" s="85">
        <f>INT(D131*I131)</f>
        <v>0</v>
      </c>
      <c r="K131" s="40"/>
      <c r="L131" s="110"/>
      <c r="M131" s="54"/>
      <c r="N131" s="101"/>
      <c r="O131" s="111"/>
      <c r="P131" s="102"/>
      <c r="Q131" s="112"/>
      <c r="R131" s="94"/>
    </row>
    <row r="132" spans="1:18" ht="21" customHeight="1">
      <c r="A132" s="17"/>
      <c r="B132" s="72"/>
      <c r="C132" s="113"/>
      <c r="D132" s="301"/>
      <c r="E132" s="115"/>
      <c r="F132" s="116"/>
      <c r="G132" s="116"/>
      <c r="H132" s="117"/>
      <c r="I132" s="118"/>
      <c r="J132" s="119"/>
      <c r="K132" s="120"/>
      <c r="L132" s="121"/>
      <c r="M132" s="122"/>
      <c r="N132" s="92"/>
      <c r="O132" s="56"/>
      <c r="P132" s="79"/>
      <c r="Q132" s="31"/>
      <c r="R132" s="58"/>
    </row>
    <row r="133" spans="1:18" ht="21" customHeight="1" thickBot="1">
      <c r="A133" s="123">
        <v>64</v>
      </c>
      <c r="B133" s="302" t="s">
        <v>256</v>
      </c>
      <c r="C133" s="125" t="s">
        <v>373</v>
      </c>
      <c r="D133" s="287">
        <v>4.8599999999999997E-2</v>
      </c>
      <c r="E133" s="127" t="s">
        <v>129</v>
      </c>
      <c r="F133" s="128"/>
      <c r="G133" s="128"/>
      <c r="H133" s="129"/>
      <c r="I133" s="130"/>
      <c r="J133" s="131">
        <f>INT(D133*I133)</f>
        <v>0</v>
      </c>
      <c r="K133" s="132"/>
      <c r="L133" s="133"/>
      <c r="M133" s="134"/>
      <c r="N133" s="135"/>
      <c r="O133" s="136"/>
      <c r="P133" s="137"/>
      <c r="Q133" s="138"/>
      <c r="R133" s="139"/>
    </row>
    <row r="134" spans="1:18" ht="21" customHeight="1" thickTop="1">
      <c r="A134" s="142"/>
      <c r="B134" s="272"/>
      <c r="C134" s="48"/>
      <c r="D134" s="284"/>
      <c r="E134" s="89"/>
      <c r="F134" s="21"/>
      <c r="G134" s="21"/>
      <c r="H134" s="22"/>
      <c r="I134" s="23"/>
      <c r="J134" s="24"/>
      <c r="K134" s="25"/>
      <c r="L134" s="26"/>
      <c r="M134" s="27"/>
      <c r="N134" s="28"/>
      <c r="O134" s="29"/>
      <c r="P134" s="30"/>
      <c r="Q134" s="31"/>
      <c r="R134" s="32"/>
    </row>
    <row r="135" spans="1:18" ht="21" customHeight="1">
      <c r="A135" s="15">
        <v>65</v>
      </c>
      <c r="B135" s="81" t="s">
        <v>372</v>
      </c>
      <c r="C135" s="60" t="s">
        <v>373</v>
      </c>
      <c r="D135" s="285">
        <v>4.8599999999999997E-2</v>
      </c>
      <c r="E135" s="62" t="s">
        <v>129</v>
      </c>
      <c r="F135" s="36"/>
      <c r="G135" s="36"/>
      <c r="H135" s="37"/>
      <c r="I135" s="38"/>
      <c r="J135" s="39">
        <f>INT(D135*I135)</f>
        <v>0</v>
      </c>
      <c r="K135" s="40"/>
      <c r="L135" s="41"/>
      <c r="M135" s="42"/>
      <c r="N135" s="43"/>
      <c r="O135" s="44"/>
      <c r="P135" s="45"/>
      <c r="Q135" s="46"/>
      <c r="R135" s="37"/>
    </row>
    <row r="136" spans="1:18" ht="21" customHeight="1">
      <c r="A136" s="17"/>
      <c r="B136" s="272"/>
      <c r="C136" s="48"/>
      <c r="D136" s="284"/>
      <c r="E136" s="89"/>
      <c r="F136" s="50"/>
      <c r="G136" s="50"/>
      <c r="H136" s="22"/>
      <c r="I136" s="51"/>
      <c r="J136" s="52"/>
      <c r="K136" s="25"/>
      <c r="L136" s="53"/>
      <c r="M136" s="54"/>
      <c r="N136" s="55"/>
      <c r="O136" s="56"/>
      <c r="P136" s="57"/>
      <c r="Q136" s="31"/>
      <c r="R136" s="58"/>
    </row>
    <row r="137" spans="1:18" ht="21" customHeight="1">
      <c r="A137" s="13">
        <v>66</v>
      </c>
      <c r="B137" s="81" t="s">
        <v>374</v>
      </c>
      <c r="C137" s="60" t="s">
        <v>375</v>
      </c>
      <c r="D137" s="285">
        <v>0.2016</v>
      </c>
      <c r="E137" s="62" t="s">
        <v>129</v>
      </c>
      <c r="F137" s="62"/>
      <c r="G137" s="62"/>
      <c r="H137" s="63"/>
      <c r="I137" s="64"/>
      <c r="J137" s="65">
        <f>INT(D137*I137)</f>
        <v>0</v>
      </c>
      <c r="K137" s="66"/>
      <c r="L137" s="67"/>
      <c r="M137" s="68"/>
      <c r="N137" s="69"/>
      <c r="O137" s="44"/>
      <c r="P137" s="70"/>
      <c r="Q137" s="46"/>
      <c r="R137" s="37"/>
    </row>
    <row r="138" spans="1:18" ht="21" customHeight="1">
      <c r="A138" s="71"/>
      <c r="B138" s="72"/>
      <c r="C138" s="48"/>
      <c r="D138" s="284"/>
      <c r="E138" s="89"/>
      <c r="F138" s="74"/>
      <c r="G138" s="74"/>
      <c r="H138" s="75"/>
      <c r="I138" s="140"/>
      <c r="J138" s="116"/>
      <c r="K138" s="25"/>
      <c r="L138" s="53"/>
      <c r="M138" s="54"/>
      <c r="N138" s="78"/>
      <c r="O138" s="56"/>
      <c r="P138" s="79"/>
      <c r="Q138" s="31"/>
      <c r="R138" s="58"/>
    </row>
    <row r="139" spans="1:18" ht="21" customHeight="1">
      <c r="A139" s="80">
        <v>67</v>
      </c>
      <c r="B139" s="81" t="s">
        <v>256</v>
      </c>
      <c r="C139" s="60" t="s">
        <v>376</v>
      </c>
      <c r="D139" s="285">
        <v>0.3024</v>
      </c>
      <c r="E139" s="62" t="s">
        <v>129</v>
      </c>
      <c r="F139" s="83"/>
      <c r="G139" s="83"/>
      <c r="H139" s="84"/>
      <c r="I139" s="64"/>
      <c r="J139" s="85">
        <f>INT(D139*I139)</f>
        <v>0</v>
      </c>
      <c r="K139" s="40"/>
      <c r="L139" s="67"/>
      <c r="M139" s="68"/>
      <c r="N139" s="43"/>
      <c r="O139" s="86"/>
      <c r="P139" s="87"/>
      <c r="Q139" s="46"/>
      <c r="R139" s="37"/>
    </row>
    <row r="140" spans="1:18" ht="21" customHeight="1">
      <c r="A140" s="71"/>
      <c r="B140" s="72"/>
      <c r="C140" s="48"/>
      <c r="D140" s="284"/>
      <c r="E140" s="89"/>
      <c r="F140" s="89"/>
      <c r="G140" s="89"/>
      <c r="H140" s="75"/>
      <c r="I140" s="76"/>
      <c r="J140" s="77"/>
      <c r="K140" s="25"/>
      <c r="L140" s="53"/>
      <c r="M140" s="54"/>
      <c r="N140" s="55"/>
      <c r="O140" s="56"/>
      <c r="P140" s="79"/>
      <c r="Q140" s="31"/>
      <c r="R140" s="58"/>
    </row>
    <row r="141" spans="1:18" ht="21" customHeight="1">
      <c r="A141" s="80">
        <v>68</v>
      </c>
      <c r="B141" s="81" t="s">
        <v>377</v>
      </c>
      <c r="C141" s="60"/>
      <c r="D141" s="285"/>
      <c r="E141" s="62"/>
      <c r="F141" s="62"/>
      <c r="G141" s="62"/>
      <c r="H141" s="84"/>
      <c r="I141" s="64"/>
      <c r="J141" s="85"/>
      <c r="K141" s="40"/>
      <c r="L141" s="67"/>
      <c r="M141" s="68"/>
      <c r="N141" s="69"/>
      <c r="O141" s="86"/>
      <c r="P141" s="87"/>
      <c r="Q141" s="46"/>
      <c r="R141" s="37"/>
    </row>
    <row r="142" spans="1:18" ht="21" customHeight="1">
      <c r="A142" s="17"/>
      <c r="B142" s="72"/>
      <c r="C142" s="48"/>
      <c r="D142" s="284"/>
      <c r="E142" s="89"/>
      <c r="F142" s="89"/>
      <c r="G142" s="89"/>
      <c r="H142" s="58"/>
      <c r="I142" s="76"/>
      <c r="J142" s="77"/>
      <c r="K142" s="25"/>
      <c r="L142" s="53"/>
      <c r="M142" s="54"/>
      <c r="N142" s="92"/>
      <c r="O142" s="56"/>
      <c r="P142" s="79"/>
      <c r="Q142" s="31"/>
      <c r="R142" s="58"/>
    </row>
    <row r="143" spans="1:18" ht="21" customHeight="1">
      <c r="A143" s="80">
        <v>69</v>
      </c>
      <c r="B143" s="81" t="s">
        <v>378</v>
      </c>
      <c r="C143" s="60" t="s">
        <v>379</v>
      </c>
      <c r="D143" s="285">
        <v>0.6048</v>
      </c>
      <c r="E143" s="62" t="s">
        <v>108</v>
      </c>
      <c r="F143" s="62"/>
      <c r="G143" s="62"/>
      <c r="H143" s="84"/>
      <c r="I143" s="64"/>
      <c r="J143" s="85">
        <f>INT(D143*I143)</f>
        <v>0</v>
      </c>
      <c r="K143" s="40"/>
      <c r="L143" s="67"/>
      <c r="M143" s="68"/>
      <c r="N143" s="69"/>
      <c r="O143" s="86"/>
      <c r="P143" s="93"/>
      <c r="Q143" s="46"/>
      <c r="R143" s="37"/>
    </row>
    <row r="144" spans="1:18" ht="21" customHeight="1">
      <c r="A144" s="17"/>
      <c r="B144" s="72"/>
      <c r="C144" s="48"/>
      <c r="D144" s="284"/>
      <c r="E144" s="89"/>
      <c r="F144" s="89"/>
      <c r="G144" s="89"/>
      <c r="H144" s="94"/>
      <c r="I144" s="76"/>
      <c r="J144" s="77"/>
      <c r="K144" s="25"/>
      <c r="L144" s="53"/>
      <c r="M144" s="54"/>
      <c r="N144" s="92"/>
      <c r="O144" s="56"/>
      <c r="P144" s="79"/>
      <c r="Q144" s="31"/>
      <c r="R144" s="58"/>
    </row>
    <row r="145" spans="1:18" ht="21" customHeight="1">
      <c r="A145" s="13">
        <v>70</v>
      </c>
      <c r="B145" s="14" t="s">
        <v>256</v>
      </c>
      <c r="C145" s="60" t="s">
        <v>383</v>
      </c>
      <c r="D145" s="285">
        <v>1.0367999999999999</v>
      </c>
      <c r="E145" s="62" t="s">
        <v>129</v>
      </c>
      <c r="F145" s="62"/>
      <c r="G145" s="62"/>
      <c r="H145" s="37"/>
      <c r="I145" s="64"/>
      <c r="J145" s="85">
        <f>INT(D145*I145)</f>
        <v>0</v>
      </c>
      <c r="K145" s="40"/>
      <c r="L145" s="67"/>
      <c r="M145" s="68"/>
      <c r="N145" s="69"/>
      <c r="O145" s="86"/>
      <c r="P145" s="93"/>
      <c r="Q145" s="46"/>
      <c r="R145" s="37"/>
    </row>
    <row r="146" spans="1:18" ht="21" customHeight="1">
      <c r="A146" s="18"/>
      <c r="B146" s="103"/>
      <c r="C146" s="48"/>
      <c r="D146" s="284"/>
      <c r="E146" s="89"/>
      <c r="F146" s="74"/>
      <c r="G146" s="74"/>
      <c r="H146" s="94"/>
      <c r="I146" s="76"/>
      <c r="J146" s="77"/>
      <c r="K146" s="25"/>
      <c r="L146" s="53"/>
      <c r="M146" s="54"/>
      <c r="N146" s="95"/>
      <c r="O146" s="96"/>
      <c r="P146" s="79"/>
      <c r="Q146" s="31"/>
      <c r="R146" s="58"/>
    </row>
    <row r="147" spans="1:18" ht="21" customHeight="1">
      <c r="A147" s="13">
        <v>71</v>
      </c>
      <c r="B147" s="14" t="s">
        <v>256</v>
      </c>
      <c r="C147" s="60" t="s">
        <v>380</v>
      </c>
      <c r="D147" s="285">
        <v>0.30869999999999997</v>
      </c>
      <c r="E147" s="62" t="s">
        <v>129</v>
      </c>
      <c r="F147" s="97"/>
      <c r="G147" s="97"/>
      <c r="H147" s="98"/>
      <c r="I147" s="64"/>
      <c r="J147" s="85">
        <f>INT(D147*I147)</f>
        <v>0</v>
      </c>
      <c r="K147" s="40"/>
      <c r="L147" s="67"/>
      <c r="M147" s="68"/>
      <c r="N147" s="43"/>
      <c r="O147" s="86"/>
      <c r="P147" s="93"/>
      <c r="Q147" s="46"/>
      <c r="R147" s="37"/>
    </row>
    <row r="148" spans="1:18" ht="21" customHeight="1">
      <c r="A148" s="17"/>
      <c r="B148" s="103"/>
      <c r="C148" s="48"/>
      <c r="D148" s="284"/>
      <c r="E148" s="89"/>
      <c r="F148" s="74"/>
      <c r="G148" s="74"/>
      <c r="H148" s="22"/>
      <c r="I148" s="76"/>
      <c r="J148" s="77"/>
      <c r="K148" s="25"/>
      <c r="L148" s="53"/>
      <c r="M148" s="54"/>
      <c r="N148" s="95"/>
      <c r="O148" s="96"/>
      <c r="P148" s="79"/>
      <c r="Q148" s="31"/>
      <c r="R148" s="58"/>
    </row>
    <row r="149" spans="1:18" ht="21" customHeight="1">
      <c r="A149" s="13">
        <v>72</v>
      </c>
      <c r="B149" s="104" t="s">
        <v>256</v>
      </c>
      <c r="C149" s="60" t="s">
        <v>381</v>
      </c>
      <c r="D149" s="285">
        <v>8.8200000000000001E-2</v>
      </c>
      <c r="E149" s="62" t="s">
        <v>129</v>
      </c>
      <c r="F149" s="97"/>
      <c r="G149" s="97"/>
      <c r="H149" s="100"/>
      <c r="I149" s="64"/>
      <c r="J149" s="85">
        <f>INT(D149*I149)</f>
        <v>0</v>
      </c>
      <c r="K149" s="40"/>
      <c r="L149" s="67"/>
      <c r="M149" s="68"/>
      <c r="N149" s="43"/>
      <c r="O149" s="86"/>
      <c r="P149" s="93"/>
      <c r="Q149" s="46"/>
      <c r="R149" s="37"/>
    </row>
    <row r="150" spans="1:18" ht="21" customHeight="1">
      <c r="A150" s="18"/>
      <c r="B150" s="103"/>
      <c r="C150" s="48"/>
      <c r="D150" s="284"/>
      <c r="E150" s="89"/>
      <c r="F150" s="74"/>
      <c r="G150" s="74"/>
      <c r="H150" s="22"/>
      <c r="I150" s="76"/>
      <c r="J150" s="77"/>
      <c r="K150" s="25"/>
      <c r="L150" s="53"/>
      <c r="M150" s="54"/>
      <c r="N150" s="95"/>
      <c r="O150" s="96"/>
      <c r="P150" s="79"/>
      <c r="Q150" s="31"/>
      <c r="R150" s="58"/>
    </row>
    <row r="151" spans="1:18" ht="21" customHeight="1">
      <c r="A151" s="13">
        <v>73</v>
      </c>
      <c r="B151" s="104" t="s">
        <v>256</v>
      </c>
      <c r="C151" s="60" t="s">
        <v>382</v>
      </c>
      <c r="D151" s="285">
        <v>0.1764</v>
      </c>
      <c r="E151" s="62" t="s">
        <v>129</v>
      </c>
      <c r="F151" s="97"/>
      <c r="G151" s="97"/>
      <c r="H151" s="63"/>
      <c r="I151" s="64"/>
      <c r="J151" s="85">
        <f>INT(D151*I151)</f>
        <v>0</v>
      </c>
      <c r="K151" s="40"/>
      <c r="L151" s="67"/>
      <c r="M151" s="68"/>
      <c r="N151" s="101"/>
      <c r="O151" s="86"/>
      <c r="P151" s="102"/>
      <c r="Q151" s="46"/>
      <c r="R151" s="37"/>
    </row>
    <row r="152" spans="1:18" ht="21" customHeight="1">
      <c r="A152" s="17"/>
      <c r="B152" s="103"/>
      <c r="C152" s="48"/>
      <c r="D152" s="284"/>
      <c r="E152" s="89"/>
      <c r="F152" s="89"/>
      <c r="G152" s="89"/>
      <c r="H152" s="58"/>
      <c r="I152" s="76"/>
      <c r="J152" s="77"/>
      <c r="K152" s="25"/>
      <c r="L152" s="53"/>
      <c r="M152" s="54"/>
      <c r="N152" s="92"/>
      <c r="O152" s="56"/>
      <c r="P152" s="79"/>
      <c r="Q152" s="31"/>
      <c r="R152" s="58"/>
    </row>
    <row r="153" spans="1:18" ht="21" customHeight="1">
      <c r="A153" s="13">
        <v>74</v>
      </c>
      <c r="B153" s="104" t="s">
        <v>384</v>
      </c>
      <c r="C153" s="60" t="s">
        <v>386</v>
      </c>
      <c r="D153" s="285">
        <v>3.1090499999999999</v>
      </c>
      <c r="E153" s="62" t="s">
        <v>129</v>
      </c>
      <c r="F153" s="62"/>
      <c r="G153" s="62"/>
      <c r="H153" s="37"/>
      <c r="I153" s="64"/>
      <c r="J153" s="85">
        <f>INT(D153*I153)</f>
        <v>0</v>
      </c>
      <c r="K153" s="40"/>
      <c r="L153" s="67"/>
      <c r="M153" s="68"/>
      <c r="N153" s="69"/>
      <c r="O153" s="86"/>
      <c r="P153" s="93"/>
      <c r="Q153" s="46"/>
      <c r="R153" s="37"/>
    </row>
    <row r="154" spans="1:18" ht="21" customHeight="1">
      <c r="A154" s="18"/>
      <c r="B154" s="103"/>
      <c r="C154" s="48"/>
      <c r="D154" s="284"/>
      <c r="E154" s="89"/>
      <c r="F154" s="74"/>
      <c r="G154" s="74"/>
      <c r="H154" s="22"/>
      <c r="I154" s="76"/>
      <c r="J154" s="77"/>
      <c r="K154" s="25"/>
      <c r="L154" s="53"/>
      <c r="M154" s="54"/>
      <c r="N154" s="78"/>
      <c r="O154" s="96"/>
      <c r="P154" s="79"/>
      <c r="Q154" s="31"/>
      <c r="R154" s="58"/>
    </row>
    <row r="155" spans="1:18" ht="21" customHeight="1">
      <c r="A155" s="13">
        <v>75</v>
      </c>
      <c r="B155" s="104" t="s">
        <v>385</v>
      </c>
      <c r="C155" s="60" t="s">
        <v>387</v>
      </c>
      <c r="D155" s="285">
        <v>2.8462999999999998</v>
      </c>
      <c r="E155" s="62" t="s">
        <v>129</v>
      </c>
      <c r="F155" s="97"/>
      <c r="G155" s="97"/>
      <c r="H155" s="63"/>
      <c r="I155" s="64"/>
      <c r="J155" s="85">
        <f>INT(D155*I155)</f>
        <v>0</v>
      </c>
      <c r="K155" s="40"/>
      <c r="L155" s="67"/>
      <c r="M155" s="68"/>
      <c r="N155" s="43"/>
      <c r="O155" s="86"/>
      <c r="P155" s="93"/>
      <c r="Q155" s="46"/>
      <c r="R155" s="37"/>
    </row>
    <row r="156" spans="1:18" ht="21" customHeight="1">
      <c r="A156" s="18"/>
      <c r="B156" s="72"/>
      <c r="C156" s="48"/>
      <c r="D156" s="284"/>
      <c r="E156" s="89"/>
      <c r="F156" s="74"/>
      <c r="G156" s="74"/>
      <c r="H156" s="22"/>
      <c r="I156" s="76"/>
      <c r="J156" s="77"/>
      <c r="K156" s="25"/>
      <c r="L156" s="53"/>
      <c r="M156" s="54"/>
      <c r="N156" s="78"/>
      <c r="O156" s="96"/>
      <c r="P156" s="79"/>
      <c r="Q156" s="31"/>
      <c r="R156" s="58"/>
    </row>
    <row r="157" spans="1:18" ht="21" customHeight="1">
      <c r="A157" s="13">
        <v>76</v>
      </c>
      <c r="B157" s="81" t="s">
        <v>388</v>
      </c>
      <c r="C157" s="60" t="s">
        <v>389</v>
      </c>
      <c r="D157" s="285">
        <v>0.66149999999999998</v>
      </c>
      <c r="E157" s="62" t="s">
        <v>129</v>
      </c>
      <c r="F157" s="97"/>
      <c r="G157" s="97"/>
      <c r="H157" s="63"/>
      <c r="I157" s="64"/>
      <c r="J157" s="85">
        <f>INT(D157*I157)</f>
        <v>0</v>
      </c>
      <c r="K157" s="40"/>
      <c r="L157" s="67"/>
      <c r="M157" s="68"/>
      <c r="N157" s="43"/>
      <c r="O157" s="86"/>
      <c r="P157" s="93"/>
      <c r="Q157" s="46"/>
      <c r="R157" s="37"/>
    </row>
    <row r="158" spans="1:18" ht="21" customHeight="1">
      <c r="A158" s="17"/>
      <c r="B158" s="72"/>
      <c r="C158" s="48"/>
      <c r="D158" s="284"/>
      <c r="E158" s="89"/>
      <c r="F158" s="74"/>
      <c r="G158" s="74"/>
      <c r="H158" s="75"/>
      <c r="I158" s="76"/>
      <c r="J158" s="77"/>
      <c r="K158" s="25"/>
      <c r="L158" s="53"/>
      <c r="M158" s="54"/>
      <c r="N158" s="95"/>
      <c r="O158" s="96"/>
      <c r="P158" s="79"/>
      <c r="Q158" s="31"/>
      <c r="R158" s="58"/>
    </row>
    <row r="159" spans="1:18" ht="21" customHeight="1">
      <c r="A159" s="13">
        <v>77</v>
      </c>
      <c r="B159" s="81" t="s">
        <v>390</v>
      </c>
      <c r="C159" s="60" t="s">
        <v>391</v>
      </c>
      <c r="D159" s="285">
        <v>0.30869999999999997</v>
      </c>
      <c r="E159" s="62" t="s">
        <v>129</v>
      </c>
      <c r="F159" s="97"/>
      <c r="G159" s="97"/>
      <c r="H159" s="84"/>
      <c r="I159" s="64"/>
      <c r="J159" s="85">
        <f>INT(D159*I159)</f>
        <v>0</v>
      </c>
      <c r="K159" s="40"/>
      <c r="L159" s="67"/>
      <c r="M159" s="68"/>
      <c r="N159" s="105"/>
      <c r="O159" s="86"/>
      <c r="P159" s="93"/>
      <c r="Q159" s="46"/>
      <c r="R159" s="37"/>
    </row>
    <row r="160" spans="1:18" ht="21" customHeight="1">
      <c r="A160" s="17"/>
      <c r="B160" s="72"/>
      <c r="C160" s="48"/>
      <c r="D160" s="284"/>
      <c r="E160" s="89"/>
      <c r="F160" s="106"/>
      <c r="G160" s="106"/>
      <c r="H160" s="107"/>
      <c r="I160" s="76"/>
      <c r="J160" s="77"/>
      <c r="K160" s="25"/>
      <c r="L160" s="53"/>
      <c r="M160" s="54"/>
      <c r="N160" s="95"/>
      <c r="O160" s="96"/>
      <c r="P160" s="79"/>
      <c r="Q160" s="31"/>
      <c r="R160" s="58"/>
    </row>
    <row r="161" spans="1:18" ht="21" customHeight="1">
      <c r="A161" s="13">
        <v>78</v>
      </c>
      <c r="B161" s="81" t="s">
        <v>392</v>
      </c>
      <c r="C161" s="60" t="s">
        <v>393</v>
      </c>
      <c r="D161" s="285">
        <v>0.30869999999999997</v>
      </c>
      <c r="E161" s="62" t="s">
        <v>129</v>
      </c>
      <c r="F161" s="108"/>
      <c r="G161" s="108"/>
      <c r="H161" s="37"/>
      <c r="I161" s="64"/>
      <c r="J161" s="85">
        <f>INT(D161*I161)</f>
        <v>0</v>
      </c>
      <c r="K161" s="40"/>
      <c r="L161" s="67"/>
      <c r="M161" s="68"/>
      <c r="N161" s="43"/>
      <c r="O161" s="86"/>
      <c r="P161" s="93"/>
      <c r="Q161" s="46"/>
      <c r="R161" s="37"/>
    </row>
    <row r="162" spans="1:18" ht="21" customHeight="1">
      <c r="A162" s="17"/>
      <c r="B162" s="72"/>
      <c r="C162" s="48"/>
      <c r="D162" s="284"/>
      <c r="E162" s="89"/>
      <c r="F162" s="106"/>
      <c r="G162" s="106"/>
      <c r="H162" s="107"/>
      <c r="I162" s="76"/>
      <c r="J162" s="77"/>
      <c r="K162" s="25"/>
      <c r="L162" s="53"/>
      <c r="M162" s="54"/>
      <c r="N162" s="95"/>
      <c r="O162" s="96"/>
      <c r="P162" s="79"/>
      <c r="Q162" s="31"/>
      <c r="R162" s="58"/>
    </row>
    <row r="163" spans="1:18" ht="21" customHeight="1">
      <c r="A163" s="13">
        <v>79</v>
      </c>
      <c r="B163" s="81" t="s">
        <v>394</v>
      </c>
      <c r="C163" s="60" t="s">
        <v>395</v>
      </c>
      <c r="D163" s="285">
        <v>0.7056</v>
      </c>
      <c r="E163" s="62" t="s">
        <v>129</v>
      </c>
      <c r="F163" s="108"/>
      <c r="G163" s="108"/>
      <c r="H163" s="37"/>
      <c r="I163" s="64"/>
      <c r="J163" s="85">
        <f>INT(D163*I163)</f>
        <v>0</v>
      </c>
      <c r="K163" s="40"/>
      <c r="L163" s="67"/>
      <c r="M163" s="68"/>
      <c r="N163" s="43"/>
      <c r="O163" s="86"/>
      <c r="P163" s="93"/>
      <c r="Q163" s="46"/>
      <c r="R163" s="37"/>
    </row>
    <row r="164" spans="1:18" ht="21" customHeight="1">
      <c r="A164" s="17"/>
      <c r="B164" s="72"/>
      <c r="C164" s="48"/>
      <c r="D164" s="284"/>
      <c r="E164" s="89"/>
      <c r="F164" s="106"/>
      <c r="G164" s="106"/>
      <c r="H164" s="58"/>
      <c r="I164" s="76"/>
      <c r="J164" s="77"/>
      <c r="K164" s="25"/>
      <c r="L164" s="53"/>
      <c r="M164" s="54"/>
      <c r="N164" s="95"/>
      <c r="O164" s="96"/>
      <c r="P164" s="79"/>
      <c r="Q164" s="31"/>
      <c r="R164" s="58"/>
    </row>
    <row r="165" spans="1:18" ht="21" customHeight="1">
      <c r="A165" s="13">
        <v>80</v>
      </c>
      <c r="B165" s="104" t="s">
        <v>256</v>
      </c>
      <c r="C165" s="60" t="s">
        <v>396</v>
      </c>
      <c r="D165" s="285">
        <v>0.1323</v>
      </c>
      <c r="E165" s="62" t="s">
        <v>129</v>
      </c>
      <c r="F165" s="108"/>
      <c r="G165" s="108"/>
      <c r="H165" s="37"/>
      <c r="I165" s="64"/>
      <c r="J165" s="85">
        <f>INT(D165*I165)</f>
        <v>0</v>
      </c>
      <c r="K165" s="40"/>
      <c r="L165" s="67"/>
      <c r="M165" s="68"/>
      <c r="N165" s="43"/>
      <c r="O165" s="86"/>
      <c r="P165" s="93"/>
      <c r="Q165" s="46"/>
      <c r="R165" s="37"/>
    </row>
    <row r="166" spans="1:18" ht="21" customHeight="1">
      <c r="A166" s="17"/>
      <c r="B166" s="270"/>
      <c r="C166" s="48"/>
      <c r="D166" s="284"/>
      <c r="E166" s="21"/>
      <c r="F166" s="106"/>
      <c r="G166" s="106"/>
      <c r="H166" s="58"/>
      <c r="I166" s="76"/>
      <c r="J166" s="77"/>
      <c r="K166" s="25"/>
      <c r="L166" s="53"/>
      <c r="M166" s="54"/>
      <c r="N166" s="95"/>
      <c r="O166" s="96"/>
      <c r="P166" s="79"/>
      <c r="Q166" s="31"/>
      <c r="R166" s="58"/>
    </row>
    <row r="167" spans="1:18" ht="21" customHeight="1">
      <c r="A167" s="13">
        <v>81</v>
      </c>
      <c r="B167" s="33" t="s">
        <v>397</v>
      </c>
      <c r="C167" s="60" t="s">
        <v>398</v>
      </c>
      <c r="D167" s="288">
        <v>0.2205</v>
      </c>
      <c r="E167" s="62" t="s">
        <v>129</v>
      </c>
      <c r="F167" s="108"/>
      <c r="G167" s="108"/>
      <c r="H167" s="37"/>
      <c r="I167" s="64"/>
      <c r="J167" s="85">
        <f>INT(D167*I167)</f>
        <v>0</v>
      </c>
      <c r="K167" s="40"/>
      <c r="L167" s="67"/>
      <c r="M167" s="68"/>
      <c r="N167" s="43"/>
      <c r="O167" s="86"/>
      <c r="P167" s="93"/>
      <c r="Q167" s="46"/>
      <c r="R167" s="37"/>
    </row>
    <row r="168" spans="1:18" ht="21" customHeight="1">
      <c r="A168" s="17"/>
      <c r="B168" s="269"/>
      <c r="C168" s="48"/>
      <c r="D168" s="284"/>
      <c r="E168" s="21"/>
      <c r="F168" s="89"/>
      <c r="G168" s="89"/>
      <c r="H168" s="94"/>
      <c r="I168" s="76"/>
      <c r="J168" s="77"/>
      <c r="K168" s="25"/>
      <c r="L168" s="53"/>
      <c r="M168" s="54"/>
      <c r="N168" s="95"/>
      <c r="O168" s="56"/>
      <c r="P168" s="79"/>
      <c r="Q168" s="31"/>
      <c r="R168" s="58"/>
    </row>
    <row r="169" spans="1:18" ht="21" customHeight="1">
      <c r="A169" s="13">
        <v>82</v>
      </c>
      <c r="B169" s="59" t="s">
        <v>256</v>
      </c>
      <c r="C169" s="60" t="s">
        <v>399</v>
      </c>
      <c r="D169" s="288">
        <v>0.15592500000000001</v>
      </c>
      <c r="E169" s="62" t="s">
        <v>129</v>
      </c>
      <c r="F169" s="62"/>
      <c r="G169" s="62"/>
      <c r="H169" s="98"/>
      <c r="I169" s="64"/>
      <c r="J169" s="85">
        <f>INT(D169*I169)</f>
        <v>0</v>
      </c>
      <c r="K169" s="40"/>
      <c r="L169" s="67"/>
      <c r="M169" s="68"/>
      <c r="N169" s="43"/>
      <c r="O169" s="86"/>
      <c r="P169" s="93"/>
      <c r="Q169" s="46"/>
      <c r="R169" s="37"/>
    </row>
    <row r="170" spans="1:18" ht="21" customHeight="1">
      <c r="A170" s="17"/>
      <c r="B170" s="72"/>
      <c r="C170" s="48"/>
      <c r="D170" s="284"/>
      <c r="E170" s="50"/>
      <c r="F170" s="89"/>
      <c r="G170" s="89"/>
      <c r="H170" s="94"/>
      <c r="I170" s="76"/>
      <c r="J170" s="77"/>
      <c r="K170" s="25"/>
      <c r="L170" s="53"/>
      <c r="M170" s="54"/>
      <c r="N170" s="95"/>
      <c r="O170" s="56"/>
      <c r="P170" s="79"/>
      <c r="Q170" s="31"/>
      <c r="R170" s="58"/>
    </row>
    <row r="171" spans="1:18" ht="21" customHeight="1">
      <c r="A171" s="13">
        <v>83</v>
      </c>
      <c r="B171" s="81" t="s">
        <v>256</v>
      </c>
      <c r="C171" s="60" t="s">
        <v>400</v>
      </c>
      <c r="D171" s="285">
        <v>0.19045000000000001</v>
      </c>
      <c r="E171" s="62" t="s">
        <v>129</v>
      </c>
      <c r="F171" s="62"/>
      <c r="G171" s="62"/>
      <c r="H171" s="98"/>
      <c r="I171" s="64"/>
      <c r="J171" s="85">
        <f>INT(D171*I171)</f>
        <v>0</v>
      </c>
      <c r="K171" s="40"/>
      <c r="L171" s="67"/>
      <c r="M171" s="68"/>
      <c r="N171" s="43"/>
      <c r="O171" s="86"/>
      <c r="P171" s="93"/>
      <c r="Q171" s="46"/>
      <c r="R171" s="37"/>
    </row>
    <row r="172" spans="1:18" ht="21" customHeight="1">
      <c r="A172" s="17"/>
      <c r="B172" s="72"/>
      <c r="C172" s="48"/>
      <c r="D172" s="284"/>
      <c r="E172" s="89"/>
      <c r="F172" s="106"/>
      <c r="G172" s="106"/>
      <c r="H172" s="22"/>
      <c r="I172" s="76"/>
      <c r="J172" s="77"/>
      <c r="K172" s="25"/>
      <c r="L172" s="53"/>
      <c r="M172" s="54"/>
      <c r="N172" s="95"/>
      <c r="O172" s="56"/>
      <c r="P172" s="79"/>
      <c r="Q172" s="31"/>
      <c r="R172" s="58"/>
    </row>
    <row r="173" spans="1:18" ht="21" customHeight="1">
      <c r="A173" s="13">
        <v>84</v>
      </c>
      <c r="B173" s="81" t="s">
        <v>401</v>
      </c>
      <c r="C173" s="60" t="s">
        <v>402</v>
      </c>
      <c r="D173" s="290">
        <v>1.3041</v>
      </c>
      <c r="E173" s="62" t="s">
        <v>129</v>
      </c>
      <c r="F173" s="108"/>
      <c r="G173" s="108"/>
      <c r="H173" s="100"/>
      <c r="I173" s="64"/>
      <c r="J173" s="85">
        <f>INT(D173*I173)</f>
        <v>0</v>
      </c>
      <c r="K173" s="40"/>
      <c r="L173" s="67"/>
      <c r="M173" s="68"/>
      <c r="N173" s="43"/>
      <c r="O173" s="86"/>
      <c r="P173" s="93"/>
      <c r="Q173" s="46"/>
      <c r="R173" s="37"/>
    </row>
    <row r="174" spans="1:18" ht="21" customHeight="1">
      <c r="A174" s="17"/>
      <c r="B174" s="72"/>
      <c r="C174" s="48"/>
      <c r="D174" s="284"/>
      <c r="E174" s="89"/>
      <c r="F174" s="106"/>
      <c r="G174" s="106"/>
      <c r="H174" s="22"/>
      <c r="I174" s="76"/>
      <c r="J174" s="77"/>
      <c r="K174" s="25"/>
      <c r="L174" s="53"/>
      <c r="M174" s="54"/>
      <c r="N174" s="95"/>
      <c r="O174" s="56"/>
      <c r="P174" s="79"/>
      <c r="Q174" s="109"/>
      <c r="R174" s="58"/>
    </row>
    <row r="175" spans="1:18" ht="21" customHeight="1">
      <c r="A175" s="13">
        <v>85</v>
      </c>
      <c r="B175" s="81" t="s">
        <v>403</v>
      </c>
      <c r="C175" s="60" t="s">
        <v>404</v>
      </c>
      <c r="D175" s="285">
        <v>3.4114499999999999</v>
      </c>
      <c r="E175" s="62" t="s">
        <v>129</v>
      </c>
      <c r="F175" s="108"/>
      <c r="G175" s="108"/>
      <c r="H175" s="63"/>
      <c r="I175" s="64"/>
      <c r="J175" s="85">
        <f>INT(D175*I175)</f>
        <v>0</v>
      </c>
      <c r="K175" s="40"/>
      <c r="L175" s="110"/>
      <c r="M175" s="54"/>
      <c r="N175" s="101"/>
      <c r="O175" s="111"/>
      <c r="P175" s="102"/>
      <c r="Q175" s="112"/>
      <c r="R175" s="94"/>
    </row>
    <row r="176" spans="1:18" ht="21" customHeight="1">
      <c r="A176" s="17"/>
      <c r="B176" s="72"/>
      <c r="C176" s="113"/>
      <c r="D176" s="301"/>
      <c r="E176" s="115"/>
      <c r="F176" s="116"/>
      <c r="G176" s="116"/>
      <c r="H176" s="117"/>
      <c r="I176" s="118"/>
      <c r="J176" s="119"/>
      <c r="K176" s="120"/>
      <c r="L176" s="121"/>
      <c r="M176" s="122"/>
      <c r="N176" s="92"/>
      <c r="O176" s="56"/>
      <c r="P176" s="79"/>
      <c r="Q176" s="31"/>
      <c r="R176" s="58"/>
    </row>
    <row r="177" spans="1:18" ht="21" customHeight="1" thickBot="1">
      <c r="A177" s="123">
        <v>86</v>
      </c>
      <c r="B177" s="124" t="s">
        <v>256</v>
      </c>
      <c r="C177" s="125" t="s">
        <v>405</v>
      </c>
      <c r="D177" s="287">
        <v>0.441</v>
      </c>
      <c r="E177" s="127" t="s">
        <v>129</v>
      </c>
      <c r="F177" s="128"/>
      <c r="G177" s="128"/>
      <c r="H177" s="129"/>
      <c r="I177" s="130"/>
      <c r="J177" s="131">
        <f>INT(D177*I177)</f>
        <v>0</v>
      </c>
      <c r="K177" s="132"/>
      <c r="L177" s="133"/>
      <c r="M177" s="134"/>
      <c r="N177" s="135"/>
      <c r="O177" s="136"/>
      <c r="P177" s="137"/>
      <c r="Q177" s="138"/>
      <c r="R177" s="139"/>
    </row>
    <row r="178" spans="1:18" ht="21" customHeight="1" thickTop="1">
      <c r="A178" s="142"/>
      <c r="B178" s="272"/>
      <c r="C178" s="48"/>
      <c r="D178" s="284"/>
      <c r="E178" s="89"/>
      <c r="F178" s="21"/>
      <c r="G178" s="21"/>
      <c r="H178" s="22"/>
      <c r="I178" s="23"/>
      <c r="J178" s="24"/>
      <c r="K178" s="25"/>
      <c r="L178" s="26"/>
      <c r="M178" s="27"/>
      <c r="N178" s="28"/>
      <c r="O178" s="29"/>
      <c r="P178" s="30"/>
      <c r="Q178" s="31"/>
      <c r="R178" s="32"/>
    </row>
    <row r="179" spans="1:18" ht="21" customHeight="1">
      <c r="A179" s="15">
        <v>87</v>
      </c>
      <c r="B179" s="81" t="s">
        <v>256</v>
      </c>
      <c r="C179" s="60" t="s">
        <v>406</v>
      </c>
      <c r="D179" s="285">
        <v>0.4617</v>
      </c>
      <c r="E179" s="62" t="s">
        <v>129</v>
      </c>
      <c r="F179" s="36"/>
      <c r="G179" s="36"/>
      <c r="H179" s="37"/>
      <c r="I179" s="38"/>
      <c r="J179" s="39">
        <f>INT(D179*I179)</f>
        <v>0</v>
      </c>
      <c r="K179" s="40"/>
      <c r="L179" s="41"/>
      <c r="M179" s="42"/>
      <c r="N179" s="43"/>
      <c r="O179" s="44"/>
      <c r="P179" s="45"/>
      <c r="Q179" s="46"/>
      <c r="R179" s="37"/>
    </row>
    <row r="180" spans="1:18" ht="21" customHeight="1">
      <c r="A180" s="17"/>
      <c r="B180" s="272"/>
      <c r="C180" s="48"/>
      <c r="D180" s="284"/>
      <c r="E180" s="89"/>
      <c r="F180" s="50"/>
      <c r="G180" s="50"/>
      <c r="H180" s="22"/>
      <c r="I180" s="51"/>
      <c r="J180" s="52"/>
      <c r="K180" s="25"/>
      <c r="L180" s="53"/>
      <c r="M180" s="54"/>
      <c r="N180" s="55"/>
      <c r="O180" s="56"/>
      <c r="P180" s="57"/>
      <c r="Q180" s="31"/>
      <c r="R180" s="58"/>
    </row>
    <row r="181" spans="1:18" ht="21" customHeight="1">
      <c r="A181" s="13">
        <v>88</v>
      </c>
      <c r="B181" s="81" t="s">
        <v>256</v>
      </c>
      <c r="C181" s="60" t="s">
        <v>407</v>
      </c>
      <c r="D181" s="285">
        <v>1.4381999999999999</v>
      </c>
      <c r="E181" s="62" t="s">
        <v>129</v>
      </c>
      <c r="F181" s="62"/>
      <c r="G181" s="62"/>
      <c r="H181" s="63"/>
      <c r="I181" s="64"/>
      <c r="J181" s="65">
        <f>INT(D181*I181)</f>
        <v>0</v>
      </c>
      <c r="K181" s="66"/>
      <c r="L181" s="67"/>
      <c r="M181" s="68"/>
      <c r="N181" s="69"/>
      <c r="O181" s="44"/>
      <c r="P181" s="70"/>
      <c r="Q181" s="46"/>
      <c r="R181" s="37"/>
    </row>
    <row r="182" spans="1:18" ht="21" customHeight="1">
      <c r="A182" s="71"/>
      <c r="B182" s="72"/>
      <c r="C182" s="48"/>
      <c r="D182" s="284"/>
      <c r="E182" s="89"/>
      <c r="F182" s="74"/>
      <c r="G182" s="74"/>
      <c r="H182" s="75"/>
      <c r="I182" s="140"/>
      <c r="J182" s="116"/>
      <c r="K182" s="25"/>
      <c r="L182" s="53"/>
      <c r="M182" s="54"/>
      <c r="N182" s="78"/>
      <c r="O182" s="56"/>
      <c r="P182" s="79"/>
      <c r="Q182" s="31"/>
      <c r="R182" s="58"/>
    </row>
    <row r="183" spans="1:18" ht="21" customHeight="1">
      <c r="A183" s="80">
        <v>89</v>
      </c>
      <c r="B183" s="81" t="s">
        <v>256</v>
      </c>
      <c r="C183" s="60" t="s">
        <v>408</v>
      </c>
      <c r="D183" s="285">
        <v>4.0800000000000003E-2</v>
      </c>
      <c r="E183" s="62" t="s">
        <v>129</v>
      </c>
      <c r="F183" s="83"/>
      <c r="G183" s="83"/>
      <c r="H183" s="84"/>
      <c r="I183" s="64"/>
      <c r="J183" s="85">
        <f>INT(D183*I183)</f>
        <v>0</v>
      </c>
      <c r="K183" s="40"/>
      <c r="L183" s="67"/>
      <c r="M183" s="68"/>
      <c r="N183" s="43"/>
      <c r="O183" s="86"/>
      <c r="P183" s="87"/>
      <c r="Q183" s="46"/>
      <c r="R183" s="37"/>
    </row>
    <row r="184" spans="1:18" ht="21" customHeight="1">
      <c r="A184" s="71"/>
      <c r="B184" s="72"/>
      <c r="C184" s="48"/>
      <c r="D184" s="284"/>
      <c r="E184" s="89"/>
      <c r="F184" s="89"/>
      <c r="G184" s="89"/>
      <c r="H184" s="75"/>
      <c r="I184" s="76"/>
      <c r="J184" s="77"/>
      <c r="K184" s="25"/>
      <c r="L184" s="53"/>
      <c r="M184" s="54"/>
      <c r="N184" s="55"/>
      <c r="O184" s="56"/>
      <c r="P184" s="79"/>
      <c r="Q184" s="31"/>
      <c r="R184" s="58"/>
    </row>
    <row r="185" spans="1:18" ht="21" customHeight="1">
      <c r="A185" s="80">
        <v>90</v>
      </c>
      <c r="B185" s="81" t="s">
        <v>256</v>
      </c>
      <c r="C185" s="60" t="s">
        <v>409</v>
      </c>
      <c r="D185" s="285">
        <v>8.6489999999999997E-2</v>
      </c>
      <c r="E185" s="62" t="s">
        <v>129</v>
      </c>
      <c r="F185" s="62"/>
      <c r="G185" s="62"/>
      <c r="H185" s="84"/>
      <c r="I185" s="64"/>
      <c r="J185" s="85">
        <f>INT(D185*I185)</f>
        <v>0</v>
      </c>
      <c r="K185" s="40"/>
      <c r="L185" s="67"/>
      <c r="M185" s="68"/>
      <c r="N185" s="69"/>
      <c r="O185" s="86"/>
      <c r="P185" s="87"/>
      <c r="Q185" s="46"/>
      <c r="R185" s="37"/>
    </row>
    <row r="186" spans="1:18" ht="21" customHeight="1">
      <c r="A186" s="17"/>
      <c r="B186" s="72"/>
      <c r="C186" s="48"/>
      <c r="D186" s="284"/>
      <c r="E186" s="89"/>
      <c r="F186" s="89"/>
      <c r="G186" s="89"/>
      <c r="H186" s="58"/>
      <c r="I186" s="76"/>
      <c r="J186" s="77"/>
      <c r="K186" s="25"/>
      <c r="L186" s="53"/>
      <c r="M186" s="54"/>
      <c r="N186" s="92"/>
      <c r="O186" s="56"/>
      <c r="P186" s="79"/>
      <c r="Q186" s="31"/>
      <c r="R186" s="58"/>
    </row>
    <row r="187" spans="1:18" ht="21" customHeight="1">
      <c r="A187" s="80">
        <v>91</v>
      </c>
      <c r="B187" s="81" t="s">
        <v>410</v>
      </c>
      <c r="C187" s="60" t="s">
        <v>412</v>
      </c>
      <c r="D187" s="285">
        <v>0.33210000000000001</v>
      </c>
      <c r="E187" s="62" t="s">
        <v>129</v>
      </c>
      <c r="F187" s="62"/>
      <c r="G187" s="62"/>
      <c r="H187" s="84"/>
      <c r="I187" s="64"/>
      <c r="J187" s="85">
        <f>INT(D187*I187)</f>
        <v>0</v>
      </c>
      <c r="K187" s="40"/>
      <c r="L187" s="67"/>
      <c r="M187" s="68"/>
      <c r="N187" s="69"/>
      <c r="O187" s="86"/>
      <c r="P187" s="93"/>
      <c r="Q187" s="46"/>
      <c r="R187" s="37"/>
    </row>
    <row r="188" spans="1:18" ht="21" customHeight="1">
      <c r="A188" s="17"/>
      <c r="B188" s="72"/>
      <c r="C188" s="48"/>
      <c r="D188" s="284"/>
      <c r="E188" s="89"/>
      <c r="F188" s="89"/>
      <c r="G188" s="89"/>
      <c r="H188" s="94"/>
      <c r="I188" s="76"/>
      <c r="J188" s="77"/>
      <c r="K188" s="25"/>
      <c r="L188" s="53"/>
      <c r="M188" s="54"/>
      <c r="N188" s="92"/>
      <c r="O188" s="56"/>
      <c r="P188" s="79"/>
      <c r="Q188" s="31"/>
      <c r="R188" s="58"/>
    </row>
    <row r="189" spans="1:18" ht="21" customHeight="1">
      <c r="A189" s="13">
        <v>92</v>
      </c>
      <c r="B189" s="81"/>
      <c r="C189" s="60" t="s">
        <v>411</v>
      </c>
      <c r="D189" s="285">
        <v>1.0800000000000001E-2</v>
      </c>
      <c r="E189" s="62" t="s">
        <v>129</v>
      </c>
      <c r="F189" s="62"/>
      <c r="G189" s="62"/>
      <c r="H189" s="37"/>
      <c r="I189" s="64"/>
      <c r="J189" s="85">
        <f>INT(D189*I189)</f>
        <v>0</v>
      </c>
      <c r="K189" s="40"/>
      <c r="L189" s="67"/>
      <c r="M189" s="68"/>
      <c r="N189" s="69"/>
      <c r="O189" s="86"/>
      <c r="P189" s="93"/>
      <c r="Q189" s="46"/>
      <c r="R189" s="37"/>
    </row>
    <row r="190" spans="1:18" ht="21" customHeight="1">
      <c r="A190" s="18"/>
      <c r="B190" s="72"/>
      <c r="C190" s="48"/>
      <c r="D190" s="284"/>
      <c r="E190" s="89"/>
      <c r="F190" s="74"/>
      <c r="G190" s="74"/>
      <c r="H190" s="94"/>
      <c r="I190" s="76"/>
      <c r="J190" s="77"/>
      <c r="K190" s="25"/>
      <c r="L190" s="53"/>
      <c r="M190" s="54"/>
      <c r="N190" s="95"/>
      <c r="O190" s="96"/>
      <c r="P190" s="79"/>
      <c r="Q190" s="31"/>
      <c r="R190" s="58"/>
    </row>
    <row r="191" spans="1:18" ht="21" customHeight="1">
      <c r="A191" s="13">
        <v>93</v>
      </c>
      <c r="B191" s="81" t="s">
        <v>413</v>
      </c>
      <c r="C191" s="60"/>
      <c r="D191" s="285"/>
      <c r="E191" s="62"/>
      <c r="F191" s="97"/>
      <c r="G191" s="97"/>
      <c r="H191" s="98"/>
      <c r="I191" s="64"/>
      <c r="J191" s="85"/>
      <c r="K191" s="40"/>
      <c r="L191" s="67"/>
      <c r="M191" s="68"/>
      <c r="N191" s="43"/>
      <c r="O191" s="86"/>
      <c r="P191" s="93"/>
      <c r="Q191" s="46"/>
      <c r="R191" s="37"/>
    </row>
    <row r="192" spans="1:18" ht="21" customHeight="1">
      <c r="A192" s="17"/>
      <c r="B192" s="72"/>
      <c r="C192" s="48"/>
      <c r="D192" s="284"/>
      <c r="E192" s="89"/>
      <c r="F192" s="74"/>
      <c r="G192" s="74"/>
      <c r="H192" s="22"/>
      <c r="I192" s="76"/>
      <c r="J192" s="77"/>
      <c r="K192" s="25"/>
      <c r="L192" s="53"/>
      <c r="M192" s="54"/>
      <c r="N192" s="95"/>
      <c r="O192" s="96"/>
      <c r="P192" s="79"/>
      <c r="Q192" s="31"/>
      <c r="R192" s="58"/>
    </row>
    <row r="193" spans="1:18" ht="21" customHeight="1">
      <c r="A193" s="13">
        <v>94</v>
      </c>
      <c r="B193" s="81" t="s">
        <v>414</v>
      </c>
      <c r="C193" s="60" t="s">
        <v>416</v>
      </c>
      <c r="D193" s="285">
        <v>0.96592500000000003</v>
      </c>
      <c r="E193" s="62" t="s">
        <v>129</v>
      </c>
      <c r="F193" s="97"/>
      <c r="G193" s="97"/>
      <c r="H193" s="100"/>
      <c r="I193" s="64"/>
      <c r="J193" s="85">
        <f>INT(D193*I193)</f>
        <v>0</v>
      </c>
      <c r="K193" s="40"/>
      <c r="L193" s="67"/>
      <c r="M193" s="68"/>
      <c r="N193" s="43"/>
      <c r="O193" s="86"/>
      <c r="P193" s="93"/>
      <c r="Q193" s="46"/>
      <c r="R193" s="37"/>
    </row>
    <row r="194" spans="1:18" ht="21" customHeight="1">
      <c r="A194" s="18"/>
      <c r="B194" s="72"/>
      <c r="C194" s="48"/>
      <c r="D194" s="284"/>
      <c r="E194" s="89"/>
      <c r="F194" s="74"/>
      <c r="G194" s="74"/>
      <c r="H194" s="22"/>
      <c r="I194" s="76"/>
      <c r="J194" s="77"/>
      <c r="K194" s="25"/>
      <c r="L194" s="53"/>
      <c r="M194" s="54"/>
      <c r="N194" s="95"/>
      <c r="O194" s="96"/>
      <c r="P194" s="79"/>
      <c r="Q194" s="31"/>
      <c r="R194" s="58"/>
    </row>
    <row r="195" spans="1:18" ht="21" customHeight="1">
      <c r="A195" s="13">
        <v>95</v>
      </c>
      <c r="B195" s="81"/>
      <c r="C195" s="60" t="s">
        <v>415</v>
      </c>
      <c r="D195" s="285">
        <v>0.87075000000000002</v>
      </c>
      <c r="E195" s="62" t="s">
        <v>129</v>
      </c>
      <c r="F195" s="97"/>
      <c r="G195" s="97"/>
      <c r="H195" s="63"/>
      <c r="I195" s="64"/>
      <c r="J195" s="85">
        <f>INT(D195*I195)</f>
        <v>0</v>
      </c>
      <c r="K195" s="40"/>
      <c r="L195" s="67"/>
      <c r="M195" s="68"/>
      <c r="N195" s="101"/>
      <c r="O195" s="86"/>
      <c r="P195" s="102"/>
      <c r="Q195" s="46"/>
      <c r="R195" s="37"/>
    </row>
    <row r="196" spans="1:18" ht="21" customHeight="1">
      <c r="A196" s="17"/>
      <c r="B196" s="72"/>
      <c r="C196" s="48"/>
      <c r="D196" s="284"/>
      <c r="E196" s="89"/>
      <c r="F196" s="89"/>
      <c r="G196" s="89"/>
      <c r="H196" s="58"/>
      <c r="I196" s="76"/>
      <c r="J196" s="77"/>
      <c r="K196" s="25"/>
      <c r="L196" s="53"/>
      <c r="M196" s="54"/>
      <c r="N196" s="92"/>
      <c r="O196" s="56"/>
      <c r="P196" s="79"/>
      <c r="Q196" s="31"/>
      <c r="R196" s="58"/>
    </row>
    <row r="197" spans="1:18" ht="21" customHeight="1">
      <c r="A197" s="13">
        <v>96</v>
      </c>
      <c r="B197" s="81" t="s">
        <v>417</v>
      </c>
      <c r="C197" s="60" t="s">
        <v>418</v>
      </c>
      <c r="D197" s="285">
        <v>0.72899999999999998</v>
      </c>
      <c r="E197" s="62" t="s">
        <v>129</v>
      </c>
      <c r="F197" s="62"/>
      <c r="G197" s="62"/>
      <c r="H197" s="37"/>
      <c r="I197" s="64"/>
      <c r="J197" s="85">
        <f>INT(D197*I197)</f>
        <v>0</v>
      </c>
      <c r="K197" s="40"/>
      <c r="L197" s="67"/>
      <c r="M197" s="68"/>
      <c r="N197" s="69"/>
      <c r="O197" s="86"/>
      <c r="P197" s="93"/>
      <c r="Q197" s="46"/>
      <c r="R197" s="37"/>
    </row>
    <row r="198" spans="1:18" ht="21" customHeight="1">
      <c r="A198" s="18"/>
      <c r="B198" s="72"/>
      <c r="C198" s="48"/>
      <c r="D198" s="284"/>
      <c r="E198" s="89"/>
      <c r="F198" s="74"/>
      <c r="G198" s="74"/>
      <c r="H198" s="22"/>
      <c r="I198" s="76"/>
      <c r="J198" s="77"/>
      <c r="K198" s="25"/>
      <c r="L198" s="53"/>
      <c r="M198" s="54"/>
      <c r="N198" s="78"/>
      <c r="O198" s="96"/>
      <c r="P198" s="79"/>
      <c r="Q198" s="31"/>
      <c r="R198" s="58"/>
    </row>
    <row r="199" spans="1:18" ht="21" customHeight="1">
      <c r="A199" s="13">
        <v>97</v>
      </c>
      <c r="B199" s="81"/>
      <c r="C199" s="60" t="s">
        <v>419</v>
      </c>
      <c r="D199" s="285">
        <v>0.20047499999999999</v>
      </c>
      <c r="E199" s="62" t="s">
        <v>129</v>
      </c>
      <c r="F199" s="97"/>
      <c r="G199" s="97"/>
      <c r="H199" s="63"/>
      <c r="I199" s="64"/>
      <c r="J199" s="85">
        <f>INT(D199*I199)</f>
        <v>0</v>
      </c>
      <c r="K199" s="40"/>
      <c r="L199" s="67"/>
      <c r="M199" s="68"/>
      <c r="N199" s="43"/>
      <c r="O199" s="86"/>
      <c r="P199" s="93"/>
      <c r="Q199" s="46"/>
      <c r="R199" s="37"/>
    </row>
    <row r="200" spans="1:18" ht="21" customHeight="1">
      <c r="A200" s="18"/>
      <c r="B200" s="72"/>
      <c r="C200" s="48"/>
      <c r="D200" s="284"/>
      <c r="E200" s="89"/>
      <c r="F200" s="74"/>
      <c r="G200" s="74"/>
      <c r="H200" s="22"/>
      <c r="I200" s="76"/>
      <c r="J200" s="77"/>
      <c r="K200" s="25"/>
      <c r="L200" s="53"/>
      <c r="M200" s="54"/>
      <c r="N200" s="78"/>
      <c r="O200" s="96"/>
      <c r="P200" s="79"/>
      <c r="Q200" s="31"/>
      <c r="R200" s="58"/>
    </row>
    <row r="201" spans="1:18" ht="21" customHeight="1">
      <c r="A201" s="13">
        <v>98</v>
      </c>
      <c r="B201" s="81"/>
      <c r="C201" s="60" t="s">
        <v>420</v>
      </c>
      <c r="D201" s="285">
        <v>0.38474999999999998</v>
      </c>
      <c r="E201" s="62" t="s">
        <v>129</v>
      </c>
      <c r="F201" s="97"/>
      <c r="G201" s="97"/>
      <c r="H201" s="63"/>
      <c r="I201" s="64"/>
      <c r="J201" s="85">
        <f>INT(D201*I201)</f>
        <v>0</v>
      </c>
      <c r="K201" s="40"/>
      <c r="L201" s="67"/>
      <c r="M201" s="68"/>
      <c r="N201" s="43"/>
      <c r="O201" s="86"/>
      <c r="P201" s="93"/>
      <c r="Q201" s="46"/>
      <c r="R201" s="37"/>
    </row>
    <row r="202" spans="1:18" ht="21" customHeight="1">
      <c r="A202" s="17"/>
      <c r="B202" s="72"/>
      <c r="C202" s="48"/>
      <c r="D202" s="284"/>
      <c r="E202" s="89"/>
      <c r="F202" s="74"/>
      <c r="G202" s="74"/>
      <c r="H202" s="75"/>
      <c r="I202" s="76"/>
      <c r="J202" s="77"/>
      <c r="K202" s="25"/>
      <c r="L202" s="53"/>
      <c r="M202" s="54"/>
      <c r="N202" s="95"/>
      <c r="O202" s="96"/>
      <c r="P202" s="79"/>
      <c r="Q202" s="31"/>
      <c r="R202" s="58"/>
    </row>
    <row r="203" spans="1:18" ht="21" customHeight="1">
      <c r="A203" s="13">
        <v>99</v>
      </c>
      <c r="B203" s="81" t="s">
        <v>421</v>
      </c>
      <c r="C203" s="60" t="s">
        <v>422</v>
      </c>
      <c r="D203" s="285">
        <v>0.224775</v>
      </c>
      <c r="E203" s="62" t="s">
        <v>129</v>
      </c>
      <c r="F203" s="97"/>
      <c r="G203" s="97"/>
      <c r="H203" s="84"/>
      <c r="I203" s="64"/>
      <c r="J203" s="85">
        <f>INT(D203*I203)</f>
        <v>0</v>
      </c>
      <c r="K203" s="40"/>
      <c r="L203" s="67"/>
      <c r="M203" s="68"/>
      <c r="N203" s="105"/>
      <c r="O203" s="86"/>
      <c r="P203" s="93"/>
      <c r="Q203" s="46"/>
      <c r="R203" s="37"/>
    </row>
    <row r="204" spans="1:18" ht="21" customHeight="1">
      <c r="A204" s="17"/>
      <c r="B204" s="72"/>
      <c r="C204" s="48"/>
      <c r="D204" s="284"/>
      <c r="E204" s="89"/>
      <c r="F204" s="106"/>
      <c r="G204" s="106"/>
      <c r="H204" s="107"/>
      <c r="I204" s="76"/>
      <c r="J204" s="77"/>
      <c r="K204" s="25"/>
      <c r="L204" s="53"/>
      <c r="M204" s="54"/>
      <c r="N204" s="95"/>
      <c r="O204" s="96"/>
      <c r="P204" s="79"/>
      <c r="Q204" s="31"/>
      <c r="R204" s="58"/>
    </row>
    <row r="205" spans="1:18" ht="21" customHeight="1">
      <c r="A205" s="13">
        <v>100</v>
      </c>
      <c r="B205" s="81"/>
      <c r="C205" s="60" t="s">
        <v>423</v>
      </c>
      <c r="D205" s="285">
        <v>1.6199999999999999E-2</v>
      </c>
      <c r="E205" s="62" t="s">
        <v>129</v>
      </c>
      <c r="F205" s="108"/>
      <c r="G205" s="108"/>
      <c r="H205" s="37"/>
      <c r="I205" s="64"/>
      <c r="J205" s="85">
        <f>INT(D205*I205)</f>
        <v>0</v>
      </c>
      <c r="K205" s="40"/>
      <c r="L205" s="67"/>
      <c r="M205" s="68"/>
      <c r="N205" s="43"/>
      <c r="O205" s="86"/>
      <c r="P205" s="93"/>
      <c r="Q205" s="46"/>
      <c r="R205" s="37"/>
    </row>
    <row r="206" spans="1:18" ht="21" customHeight="1">
      <c r="A206" s="17"/>
      <c r="B206" s="72"/>
      <c r="C206" s="48"/>
      <c r="D206" s="284"/>
      <c r="E206" s="89"/>
      <c r="F206" s="106"/>
      <c r="G206" s="106"/>
      <c r="H206" s="107"/>
      <c r="I206" s="76"/>
      <c r="J206" s="77"/>
      <c r="K206" s="25"/>
      <c r="L206" s="53"/>
      <c r="M206" s="54"/>
      <c r="N206" s="95"/>
      <c r="O206" s="96"/>
      <c r="P206" s="79"/>
      <c r="Q206" s="31"/>
      <c r="R206" s="58"/>
    </row>
    <row r="207" spans="1:18" ht="21" customHeight="1">
      <c r="A207" s="13">
        <v>101</v>
      </c>
      <c r="B207" s="81" t="s">
        <v>424</v>
      </c>
      <c r="C207" s="60" t="s">
        <v>425</v>
      </c>
      <c r="D207" s="285">
        <v>3.7499999999999999E-2</v>
      </c>
      <c r="E207" s="62" t="s">
        <v>129</v>
      </c>
      <c r="F207" s="108"/>
      <c r="G207" s="108"/>
      <c r="H207" s="37"/>
      <c r="I207" s="64"/>
      <c r="J207" s="85">
        <f>INT(D207*I207)</f>
        <v>0</v>
      </c>
      <c r="K207" s="40"/>
      <c r="L207" s="67"/>
      <c r="M207" s="68"/>
      <c r="N207" s="43"/>
      <c r="O207" s="86"/>
      <c r="P207" s="93"/>
      <c r="Q207" s="46"/>
      <c r="R207" s="37"/>
    </row>
    <row r="208" spans="1:18" ht="21" customHeight="1">
      <c r="A208" s="17"/>
      <c r="B208" s="72"/>
      <c r="C208" s="48"/>
      <c r="D208" s="284"/>
      <c r="E208" s="89"/>
      <c r="F208" s="106"/>
      <c r="G208" s="106"/>
      <c r="H208" s="58"/>
      <c r="I208" s="76"/>
      <c r="J208" s="77"/>
      <c r="K208" s="25"/>
      <c r="L208" s="53"/>
      <c r="M208" s="54"/>
      <c r="N208" s="95"/>
      <c r="O208" s="96"/>
      <c r="P208" s="79"/>
      <c r="Q208" s="31"/>
      <c r="R208" s="58"/>
    </row>
    <row r="209" spans="1:18" ht="21" customHeight="1">
      <c r="A209" s="13">
        <v>102</v>
      </c>
      <c r="B209" s="81"/>
      <c r="C209" s="60" t="s">
        <v>426</v>
      </c>
      <c r="D209" s="285">
        <v>0.354375</v>
      </c>
      <c r="E209" s="62" t="s">
        <v>129</v>
      </c>
      <c r="F209" s="108"/>
      <c r="G209" s="108"/>
      <c r="H209" s="37"/>
      <c r="I209" s="64"/>
      <c r="J209" s="85">
        <f>INT(D209*I209)</f>
        <v>0</v>
      </c>
      <c r="K209" s="40"/>
      <c r="L209" s="67"/>
      <c r="M209" s="68"/>
      <c r="N209" s="43"/>
      <c r="O209" s="86"/>
      <c r="P209" s="93"/>
      <c r="Q209" s="46"/>
      <c r="R209" s="37"/>
    </row>
    <row r="210" spans="1:18" ht="21" customHeight="1">
      <c r="A210" s="17"/>
      <c r="B210" s="72"/>
      <c r="C210" s="48"/>
      <c r="D210" s="284"/>
      <c r="E210" s="89"/>
      <c r="F210" s="106"/>
      <c r="G210" s="106"/>
      <c r="H210" s="58"/>
      <c r="I210" s="76"/>
      <c r="J210" s="77"/>
      <c r="K210" s="25"/>
      <c r="L210" s="53"/>
      <c r="M210" s="54"/>
      <c r="N210" s="95"/>
      <c r="O210" s="96"/>
      <c r="P210" s="79"/>
      <c r="Q210" s="31"/>
      <c r="R210" s="58"/>
    </row>
    <row r="211" spans="1:18" ht="21" customHeight="1">
      <c r="A211" s="13">
        <v>103</v>
      </c>
      <c r="B211" s="81"/>
      <c r="C211" s="60" t="s">
        <v>427</v>
      </c>
      <c r="D211" s="285">
        <v>9.4500000000000001E-2</v>
      </c>
      <c r="E211" s="62" t="s">
        <v>129</v>
      </c>
      <c r="F211" s="108"/>
      <c r="G211" s="108"/>
      <c r="H211" s="37"/>
      <c r="I211" s="64"/>
      <c r="J211" s="85">
        <f>INT(D211*I211)</f>
        <v>0</v>
      </c>
      <c r="K211" s="40"/>
      <c r="L211" s="67"/>
      <c r="M211" s="68"/>
      <c r="N211" s="43"/>
      <c r="O211" s="86"/>
      <c r="P211" s="93"/>
      <c r="Q211" s="46"/>
      <c r="R211" s="37"/>
    </row>
    <row r="212" spans="1:18" ht="21" customHeight="1">
      <c r="A212" s="17"/>
      <c r="B212" s="103"/>
      <c r="C212" s="48"/>
      <c r="D212" s="284"/>
      <c r="E212" s="89"/>
      <c r="F212" s="89"/>
      <c r="G212" s="89"/>
      <c r="H212" s="94"/>
      <c r="I212" s="76"/>
      <c r="J212" s="77"/>
      <c r="K212" s="25"/>
      <c r="L212" s="53"/>
      <c r="M212" s="54"/>
      <c r="N212" s="95"/>
      <c r="O212" s="56"/>
      <c r="P212" s="79"/>
      <c r="Q212" s="31"/>
      <c r="R212" s="58"/>
    </row>
    <row r="213" spans="1:18" ht="21" customHeight="1">
      <c r="A213" s="13">
        <v>104</v>
      </c>
      <c r="B213" s="81" t="s">
        <v>428</v>
      </c>
      <c r="C213" s="60" t="s">
        <v>429</v>
      </c>
      <c r="D213" s="285">
        <v>0.97199999999999998</v>
      </c>
      <c r="E213" s="62" t="s">
        <v>129</v>
      </c>
      <c r="F213" s="62"/>
      <c r="G213" s="62"/>
      <c r="H213" s="98"/>
      <c r="I213" s="64"/>
      <c r="J213" s="85">
        <f>INT(D213*I213)</f>
        <v>0</v>
      </c>
      <c r="K213" s="40"/>
      <c r="L213" s="67"/>
      <c r="M213" s="68"/>
      <c r="N213" s="43"/>
      <c r="O213" s="86"/>
      <c r="P213" s="93"/>
      <c r="Q213" s="46"/>
      <c r="R213" s="37"/>
    </row>
    <row r="214" spans="1:18" ht="21" customHeight="1">
      <c r="A214" s="17"/>
      <c r="B214" s="103"/>
      <c r="C214" s="48"/>
      <c r="D214" s="284"/>
      <c r="E214" s="89"/>
      <c r="F214" s="89"/>
      <c r="G214" s="89"/>
      <c r="H214" s="94"/>
      <c r="I214" s="76"/>
      <c r="J214" s="77"/>
      <c r="K214" s="25"/>
      <c r="L214" s="53"/>
      <c r="M214" s="54"/>
      <c r="N214" s="95"/>
      <c r="O214" s="56"/>
      <c r="P214" s="79"/>
      <c r="Q214" s="31"/>
      <c r="R214" s="58"/>
    </row>
    <row r="215" spans="1:18" ht="21" customHeight="1">
      <c r="A215" s="13">
        <v>105</v>
      </c>
      <c r="B215" s="81"/>
      <c r="C215" s="60" t="s">
        <v>430</v>
      </c>
      <c r="D215" s="285">
        <v>0.30375000000000002</v>
      </c>
      <c r="E215" s="62" t="s">
        <v>129</v>
      </c>
      <c r="F215" s="62"/>
      <c r="G215" s="62"/>
      <c r="H215" s="98"/>
      <c r="I215" s="64"/>
      <c r="J215" s="85">
        <f>INT(D215*I215)</f>
        <v>0</v>
      </c>
      <c r="K215" s="40"/>
      <c r="L215" s="67"/>
      <c r="M215" s="68"/>
      <c r="N215" s="43"/>
      <c r="O215" s="86"/>
      <c r="P215" s="93"/>
      <c r="Q215" s="46"/>
      <c r="R215" s="37"/>
    </row>
    <row r="216" spans="1:18" ht="21" customHeight="1">
      <c r="A216" s="17"/>
      <c r="B216" s="103"/>
      <c r="C216" s="48"/>
      <c r="D216" s="284"/>
      <c r="E216" s="89"/>
      <c r="F216" s="106"/>
      <c r="G216" s="106"/>
      <c r="H216" s="22"/>
      <c r="I216" s="76"/>
      <c r="J216" s="77"/>
      <c r="K216" s="25"/>
      <c r="L216" s="53"/>
      <c r="M216" s="54"/>
      <c r="N216" s="95"/>
      <c r="O216" s="56"/>
      <c r="P216" s="79"/>
      <c r="Q216" s="31"/>
      <c r="R216" s="58"/>
    </row>
    <row r="217" spans="1:18" ht="21" customHeight="1">
      <c r="A217" s="13">
        <v>106</v>
      </c>
      <c r="B217" s="81"/>
      <c r="C217" s="60" t="s">
        <v>431</v>
      </c>
      <c r="D217" s="285">
        <v>0.45900000000000002</v>
      </c>
      <c r="E217" s="62" t="s">
        <v>129</v>
      </c>
      <c r="F217" s="108"/>
      <c r="G217" s="108"/>
      <c r="H217" s="100"/>
      <c r="I217" s="64"/>
      <c r="J217" s="85">
        <f>INT(D217*I217)</f>
        <v>0</v>
      </c>
      <c r="K217" s="40"/>
      <c r="L217" s="67"/>
      <c r="M217" s="68"/>
      <c r="N217" s="43"/>
      <c r="O217" s="86"/>
      <c r="P217" s="93"/>
      <c r="Q217" s="46"/>
      <c r="R217" s="37"/>
    </row>
    <row r="218" spans="1:18" ht="21" customHeight="1">
      <c r="A218" s="17"/>
      <c r="B218" s="103"/>
      <c r="C218" s="48"/>
      <c r="D218" s="284"/>
      <c r="E218" s="89"/>
      <c r="F218" s="106"/>
      <c r="G218" s="106"/>
      <c r="H218" s="22"/>
      <c r="I218" s="76"/>
      <c r="J218" s="77"/>
      <c r="K218" s="25"/>
      <c r="L218" s="53"/>
      <c r="M218" s="54"/>
      <c r="N218" s="95"/>
      <c r="O218" s="56"/>
      <c r="P218" s="79"/>
      <c r="Q218" s="109"/>
      <c r="R218" s="58"/>
    </row>
    <row r="219" spans="1:18" ht="21" customHeight="1">
      <c r="A219" s="13">
        <v>107</v>
      </c>
      <c r="B219" s="81" t="s">
        <v>433</v>
      </c>
      <c r="C219" s="60"/>
      <c r="D219" s="285"/>
      <c r="E219" s="62"/>
      <c r="F219" s="108"/>
      <c r="G219" s="108"/>
      <c r="H219" s="63"/>
      <c r="I219" s="64"/>
      <c r="J219" s="85"/>
      <c r="K219" s="40"/>
      <c r="L219" s="110"/>
      <c r="M219" s="54"/>
      <c r="N219" s="101"/>
      <c r="O219" s="111"/>
      <c r="P219" s="102"/>
      <c r="Q219" s="112"/>
      <c r="R219" s="94"/>
    </row>
    <row r="220" spans="1:18" ht="21" customHeight="1">
      <c r="A220" s="17"/>
      <c r="B220" s="103"/>
      <c r="C220" s="113"/>
      <c r="D220" s="301"/>
      <c r="E220" s="115"/>
      <c r="F220" s="116"/>
      <c r="G220" s="116"/>
      <c r="H220" s="117"/>
      <c r="I220" s="118"/>
      <c r="J220" s="119"/>
      <c r="K220" s="120"/>
      <c r="L220" s="121"/>
      <c r="M220" s="122"/>
      <c r="N220" s="92"/>
      <c r="O220" s="56"/>
      <c r="P220" s="79"/>
      <c r="Q220" s="31"/>
      <c r="R220" s="58"/>
    </row>
    <row r="221" spans="1:18" ht="21" customHeight="1" thickBot="1">
      <c r="A221" s="123">
        <v>108</v>
      </c>
      <c r="B221" s="124" t="s">
        <v>432</v>
      </c>
      <c r="C221" s="125" t="s">
        <v>876</v>
      </c>
      <c r="D221" s="287">
        <v>0.71279999999999999</v>
      </c>
      <c r="E221" s="127" t="s">
        <v>108</v>
      </c>
      <c r="F221" s="128"/>
      <c r="G221" s="128"/>
      <c r="H221" s="129"/>
      <c r="I221" s="130"/>
      <c r="J221" s="131">
        <f>INT(D221*I221)</f>
        <v>0</v>
      </c>
      <c r="K221" s="132"/>
      <c r="L221" s="133"/>
      <c r="M221" s="134"/>
      <c r="N221" s="135"/>
      <c r="O221" s="136"/>
      <c r="P221" s="137"/>
      <c r="Q221" s="138"/>
      <c r="R221" s="139"/>
    </row>
    <row r="222" spans="1:18" ht="21" customHeight="1" thickTop="1">
      <c r="A222" s="142"/>
      <c r="B222" s="272"/>
      <c r="C222" s="48"/>
      <c r="D222" s="284"/>
      <c r="E222" s="89"/>
      <c r="F222" s="21"/>
      <c r="G222" s="21"/>
      <c r="H222" s="22"/>
      <c r="I222" s="23"/>
      <c r="J222" s="24"/>
      <c r="K222" s="25"/>
      <c r="L222" s="26"/>
      <c r="M222" s="27"/>
      <c r="N222" s="28"/>
      <c r="O222" s="29"/>
      <c r="P222" s="30"/>
      <c r="Q222" s="31"/>
      <c r="R222" s="32"/>
    </row>
    <row r="223" spans="1:18" ht="21" customHeight="1">
      <c r="A223" s="15">
        <v>109</v>
      </c>
      <c r="B223" s="81"/>
      <c r="C223" s="60" t="s">
        <v>874</v>
      </c>
      <c r="D223" s="285">
        <v>0.9234</v>
      </c>
      <c r="E223" s="62" t="s">
        <v>129</v>
      </c>
      <c r="F223" s="36"/>
      <c r="G223" s="36"/>
      <c r="H223" s="37"/>
      <c r="I223" s="38"/>
      <c r="J223" s="39">
        <f>INT(D223*I223)</f>
        <v>0</v>
      </c>
      <c r="K223" s="40"/>
      <c r="L223" s="41"/>
      <c r="M223" s="42"/>
      <c r="N223" s="43"/>
      <c r="O223" s="44"/>
      <c r="P223" s="45"/>
      <c r="Q223" s="46"/>
      <c r="R223" s="37"/>
    </row>
    <row r="224" spans="1:18" ht="21" customHeight="1">
      <c r="A224" s="17"/>
      <c r="B224" s="272"/>
      <c r="C224" s="48"/>
      <c r="D224" s="284"/>
      <c r="E224" s="89"/>
      <c r="F224" s="50"/>
      <c r="G224" s="50"/>
      <c r="H224" s="22"/>
      <c r="I224" s="51"/>
      <c r="J224" s="52"/>
      <c r="K224" s="25"/>
      <c r="L224" s="53"/>
      <c r="M224" s="54"/>
      <c r="N224" s="55"/>
      <c r="O224" s="56"/>
      <c r="P224" s="57"/>
      <c r="Q224" s="31"/>
      <c r="R224" s="58"/>
    </row>
    <row r="225" spans="1:18" ht="21" customHeight="1">
      <c r="A225" s="13">
        <v>110</v>
      </c>
      <c r="B225" s="81"/>
      <c r="C225" s="60" t="s">
        <v>875</v>
      </c>
      <c r="D225" s="285">
        <v>1.377</v>
      </c>
      <c r="E225" s="62" t="s">
        <v>877</v>
      </c>
      <c r="F225" s="62"/>
      <c r="G225" s="62"/>
      <c r="H225" s="63"/>
      <c r="I225" s="64"/>
      <c r="J225" s="65">
        <f>INT(D225*I225)</f>
        <v>0</v>
      </c>
      <c r="K225" s="66"/>
      <c r="L225" s="67"/>
      <c r="M225" s="68"/>
      <c r="N225" s="69"/>
      <c r="O225" s="44"/>
      <c r="P225" s="70"/>
      <c r="Q225" s="46"/>
      <c r="R225" s="37"/>
    </row>
    <row r="226" spans="1:18" ht="21" customHeight="1">
      <c r="A226" s="71"/>
      <c r="B226" s="72"/>
      <c r="C226" s="48"/>
      <c r="D226" s="284"/>
      <c r="E226" s="89"/>
      <c r="F226" s="74"/>
      <c r="G226" s="74"/>
      <c r="H226" s="75"/>
      <c r="I226" s="140"/>
      <c r="J226" s="116"/>
      <c r="K226" s="25"/>
      <c r="L226" s="53"/>
      <c r="M226" s="54"/>
      <c r="N226" s="78"/>
      <c r="O226" s="56"/>
      <c r="P226" s="79"/>
      <c r="Q226" s="31"/>
      <c r="R226" s="58"/>
    </row>
    <row r="227" spans="1:18" ht="21" customHeight="1">
      <c r="A227" s="80">
        <v>111</v>
      </c>
      <c r="B227" s="81"/>
      <c r="C227" s="60"/>
      <c r="D227" s="285"/>
      <c r="E227" s="62"/>
      <c r="F227" s="83"/>
      <c r="G227" s="83"/>
      <c r="H227" s="84"/>
      <c r="I227" s="64"/>
      <c r="J227" s="85">
        <f>INT(D227*I227)</f>
        <v>0</v>
      </c>
      <c r="K227" s="40"/>
      <c r="L227" s="67"/>
      <c r="M227" s="68"/>
      <c r="N227" s="43"/>
      <c r="O227" s="86"/>
      <c r="P227" s="87"/>
      <c r="Q227" s="46"/>
      <c r="R227" s="37"/>
    </row>
    <row r="228" spans="1:18" ht="21" customHeight="1">
      <c r="A228" s="71"/>
      <c r="B228" s="72"/>
      <c r="C228" s="48" t="s">
        <v>1071</v>
      </c>
      <c r="D228" s="284"/>
      <c r="E228" s="89"/>
      <c r="F228" s="89"/>
      <c r="G228" s="89"/>
      <c r="H228" s="75"/>
      <c r="I228" s="76"/>
      <c r="J228" s="77"/>
      <c r="K228" s="25"/>
      <c r="L228" s="53"/>
      <c r="M228" s="54"/>
      <c r="N228" s="55"/>
      <c r="O228" s="56"/>
      <c r="P228" s="79"/>
      <c r="Q228" s="31"/>
      <c r="R228" s="58"/>
    </row>
    <row r="229" spans="1:18" ht="21" customHeight="1">
      <c r="A229" s="80">
        <v>112</v>
      </c>
      <c r="B229" s="81" t="s">
        <v>1073</v>
      </c>
      <c r="C229" s="60" t="s">
        <v>1072</v>
      </c>
      <c r="D229" s="90">
        <v>180.77</v>
      </c>
      <c r="E229" s="62" t="s">
        <v>1074</v>
      </c>
      <c r="F229" s="62"/>
      <c r="G229" s="62"/>
      <c r="H229" s="84"/>
      <c r="I229" s="64"/>
      <c r="J229" s="85">
        <f>INT(D229*I229)</f>
        <v>0</v>
      </c>
      <c r="K229" s="40"/>
      <c r="L229" s="67"/>
      <c r="M229" s="68"/>
      <c r="N229" s="69"/>
      <c r="O229" s="86"/>
      <c r="P229" s="87"/>
      <c r="Q229" s="46"/>
      <c r="R229" s="37"/>
    </row>
    <row r="230" spans="1:18" ht="21" customHeight="1">
      <c r="A230" s="17"/>
      <c r="B230" s="72"/>
      <c r="C230" s="48"/>
      <c r="D230" s="284"/>
      <c r="E230" s="89"/>
      <c r="F230" s="89"/>
      <c r="G230" s="89"/>
      <c r="H230" s="58"/>
      <c r="I230" s="76"/>
      <c r="J230" s="77"/>
      <c r="K230" s="25"/>
      <c r="L230" s="53"/>
      <c r="M230" s="54"/>
      <c r="N230" s="92"/>
      <c r="O230" s="56"/>
      <c r="P230" s="79"/>
      <c r="Q230" s="31"/>
      <c r="R230" s="58"/>
    </row>
    <row r="231" spans="1:18" ht="21" customHeight="1">
      <c r="A231" s="80">
        <v>113</v>
      </c>
      <c r="B231" s="271"/>
      <c r="C231" s="60"/>
      <c r="D231" s="285"/>
      <c r="E231" s="62"/>
      <c r="F231" s="62"/>
      <c r="G231" s="62"/>
      <c r="H231" s="84"/>
      <c r="I231" s="64"/>
      <c r="J231" s="85">
        <f>INT(D231*I231)</f>
        <v>0</v>
      </c>
      <c r="K231" s="40"/>
      <c r="L231" s="67"/>
      <c r="M231" s="68"/>
      <c r="N231" s="69"/>
      <c r="O231" s="86"/>
      <c r="P231" s="93"/>
      <c r="Q231" s="46"/>
      <c r="R231" s="37"/>
    </row>
    <row r="232" spans="1:18" ht="21" customHeight="1">
      <c r="A232" s="17"/>
      <c r="B232" s="72"/>
      <c r="C232" s="48"/>
      <c r="D232" s="284"/>
      <c r="E232" s="89"/>
      <c r="F232" s="89"/>
      <c r="G232" s="89"/>
      <c r="H232" s="94"/>
      <c r="I232" s="76"/>
      <c r="J232" s="77"/>
      <c r="K232" s="25"/>
      <c r="L232" s="53"/>
      <c r="M232" s="54"/>
      <c r="N232" s="92"/>
      <c r="O232" s="56"/>
      <c r="P232" s="79"/>
      <c r="Q232" s="31"/>
      <c r="R232" s="58"/>
    </row>
    <row r="233" spans="1:18" ht="21" customHeight="1">
      <c r="A233" s="13">
        <v>114</v>
      </c>
      <c r="B233" s="81" t="s">
        <v>173</v>
      </c>
      <c r="C233" s="60" t="s">
        <v>878</v>
      </c>
      <c r="D233" s="297">
        <v>395</v>
      </c>
      <c r="E233" s="62" t="s">
        <v>880</v>
      </c>
      <c r="F233" s="62"/>
      <c r="G233" s="62"/>
      <c r="H233" s="37"/>
      <c r="I233" s="64"/>
      <c r="J233" s="85">
        <f>INT(D233*I233)</f>
        <v>0</v>
      </c>
      <c r="K233" s="40"/>
      <c r="L233" s="67"/>
      <c r="M233" s="68"/>
      <c r="N233" s="69"/>
      <c r="O233" s="86"/>
      <c r="P233" s="93"/>
      <c r="Q233" s="46"/>
      <c r="R233" s="37"/>
    </row>
    <row r="234" spans="1:18" ht="21" customHeight="1">
      <c r="A234" s="18"/>
      <c r="B234" s="72"/>
      <c r="C234" s="48"/>
      <c r="D234" s="306"/>
      <c r="E234" s="89"/>
      <c r="F234" s="74"/>
      <c r="G234" s="74"/>
      <c r="H234" s="94"/>
      <c r="I234" s="76"/>
      <c r="J234" s="77"/>
      <c r="K234" s="25"/>
      <c r="L234" s="53"/>
      <c r="M234" s="54"/>
      <c r="N234" s="95"/>
      <c r="O234" s="96"/>
      <c r="P234" s="79"/>
      <c r="Q234" s="31"/>
      <c r="R234" s="58"/>
    </row>
    <row r="235" spans="1:18" ht="21" customHeight="1">
      <c r="A235" s="13">
        <v>115</v>
      </c>
      <c r="B235" s="81" t="s">
        <v>174</v>
      </c>
      <c r="C235" s="60" t="s">
        <v>879</v>
      </c>
      <c r="D235" s="297">
        <v>40</v>
      </c>
      <c r="E235" s="62" t="s">
        <v>129</v>
      </c>
      <c r="F235" s="97"/>
      <c r="G235" s="97"/>
      <c r="H235" s="98"/>
      <c r="I235" s="64"/>
      <c r="J235" s="85">
        <f>INT(D235*I235)</f>
        <v>0</v>
      </c>
      <c r="K235" s="40"/>
      <c r="L235" s="67"/>
      <c r="M235" s="68"/>
      <c r="N235" s="43"/>
      <c r="O235" s="86"/>
      <c r="P235" s="93"/>
      <c r="Q235" s="46"/>
      <c r="R235" s="37"/>
    </row>
    <row r="236" spans="1:18" ht="21" customHeight="1">
      <c r="A236" s="17"/>
      <c r="B236" s="72"/>
      <c r="C236" s="48"/>
      <c r="D236" s="306"/>
      <c r="E236" s="89"/>
      <c r="F236" s="74"/>
      <c r="G236" s="74"/>
      <c r="H236" s="22"/>
      <c r="I236" s="76"/>
      <c r="J236" s="77"/>
      <c r="K236" s="25"/>
      <c r="L236" s="53"/>
      <c r="M236" s="54"/>
      <c r="N236" s="95"/>
      <c r="O236" s="96"/>
      <c r="P236" s="79"/>
      <c r="Q236" s="31"/>
      <c r="R236" s="58"/>
    </row>
    <row r="237" spans="1:18" ht="21" customHeight="1">
      <c r="A237" s="13">
        <v>116</v>
      </c>
      <c r="B237" s="81" t="s">
        <v>175</v>
      </c>
      <c r="C237" s="60" t="s">
        <v>881</v>
      </c>
      <c r="D237" s="297">
        <v>722</v>
      </c>
      <c r="E237" s="62" t="s">
        <v>100</v>
      </c>
      <c r="F237" s="97"/>
      <c r="G237" s="97"/>
      <c r="H237" s="100"/>
      <c r="I237" s="64"/>
      <c r="J237" s="85">
        <f>INT(D237*I237)</f>
        <v>0</v>
      </c>
      <c r="K237" s="40"/>
      <c r="L237" s="67"/>
      <c r="M237" s="68"/>
      <c r="N237" s="43"/>
      <c r="O237" s="86"/>
      <c r="P237" s="93"/>
      <c r="Q237" s="46"/>
      <c r="R237" s="37"/>
    </row>
    <row r="238" spans="1:18" ht="21" customHeight="1">
      <c r="A238" s="18"/>
      <c r="B238" s="72"/>
      <c r="C238" s="48"/>
      <c r="D238" s="306"/>
      <c r="E238" s="89"/>
      <c r="F238" s="74"/>
      <c r="G238" s="74"/>
      <c r="H238" s="22"/>
      <c r="I238" s="76"/>
      <c r="J238" s="77"/>
      <c r="K238" s="25"/>
      <c r="L238" s="53"/>
      <c r="M238" s="54"/>
      <c r="N238" s="95"/>
      <c r="O238" s="96"/>
      <c r="P238" s="79"/>
      <c r="Q238" s="31"/>
      <c r="R238" s="58"/>
    </row>
    <row r="239" spans="1:18" ht="21" customHeight="1">
      <c r="A239" s="13">
        <v>117</v>
      </c>
      <c r="B239" s="81" t="s">
        <v>176</v>
      </c>
      <c r="C239" s="60" t="s">
        <v>879</v>
      </c>
      <c r="D239" s="297">
        <v>40</v>
      </c>
      <c r="E239" s="62" t="s">
        <v>129</v>
      </c>
      <c r="F239" s="97"/>
      <c r="G239" s="97"/>
      <c r="H239" s="63"/>
      <c r="I239" s="64"/>
      <c r="J239" s="85">
        <f>INT(D239*I239)</f>
        <v>0</v>
      </c>
      <c r="K239" s="40"/>
      <c r="L239" s="67"/>
      <c r="M239" s="68"/>
      <c r="N239" s="101"/>
      <c r="O239" s="86"/>
      <c r="P239" s="102"/>
      <c r="Q239" s="46"/>
      <c r="R239" s="37"/>
    </row>
    <row r="240" spans="1:18" ht="21" customHeight="1">
      <c r="A240" s="17"/>
      <c r="B240" s="72"/>
      <c r="C240" s="48"/>
      <c r="D240" s="284"/>
      <c r="E240" s="89"/>
      <c r="F240" s="89"/>
      <c r="G240" s="89"/>
      <c r="H240" s="58"/>
      <c r="I240" s="76"/>
      <c r="J240" s="77"/>
      <c r="K240" s="25"/>
      <c r="L240" s="53"/>
      <c r="M240" s="54"/>
      <c r="N240" s="92"/>
      <c r="O240" s="56"/>
      <c r="P240" s="79"/>
      <c r="Q240" s="31"/>
      <c r="R240" s="58"/>
    </row>
    <row r="241" spans="1:18" ht="21" customHeight="1">
      <c r="A241" s="13">
        <v>118</v>
      </c>
      <c r="B241" s="81"/>
      <c r="C241" s="60"/>
      <c r="D241" s="285"/>
      <c r="E241" s="62"/>
      <c r="F241" s="62"/>
      <c r="G241" s="62"/>
      <c r="H241" s="37"/>
      <c r="I241" s="64"/>
      <c r="J241" s="85"/>
      <c r="K241" s="40"/>
      <c r="L241" s="67"/>
      <c r="M241" s="68"/>
      <c r="N241" s="69"/>
      <c r="O241" s="86"/>
      <c r="P241" s="93"/>
      <c r="Q241" s="46"/>
      <c r="R241" s="37"/>
    </row>
    <row r="242" spans="1:18" ht="21" customHeight="1">
      <c r="A242" s="18"/>
      <c r="B242" s="72"/>
      <c r="C242" s="48"/>
      <c r="D242" s="284"/>
      <c r="E242" s="89"/>
      <c r="F242" s="74"/>
      <c r="G242" s="74"/>
      <c r="H242" s="22"/>
      <c r="I242" s="76"/>
      <c r="J242" s="77"/>
      <c r="K242" s="25"/>
      <c r="L242" s="53"/>
      <c r="M242" s="54"/>
      <c r="N242" s="78"/>
      <c r="O242" s="96"/>
      <c r="P242" s="79"/>
      <c r="Q242" s="31"/>
      <c r="R242" s="58"/>
    </row>
    <row r="243" spans="1:18" ht="21" customHeight="1">
      <c r="A243" s="13">
        <v>119</v>
      </c>
      <c r="B243" s="81"/>
      <c r="C243" s="60"/>
      <c r="D243" s="285"/>
      <c r="E243" s="62"/>
      <c r="F243" s="97"/>
      <c r="G243" s="97"/>
      <c r="H243" s="63"/>
      <c r="I243" s="64"/>
      <c r="J243" s="85"/>
      <c r="K243" s="40"/>
      <c r="L243" s="67"/>
      <c r="M243" s="68"/>
      <c r="N243" s="43"/>
      <c r="O243" s="86"/>
      <c r="P243" s="93"/>
      <c r="Q243" s="46"/>
      <c r="R243" s="37"/>
    </row>
    <row r="244" spans="1:18" ht="21" customHeight="1">
      <c r="A244" s="18"/>
      <c r="B244" s="72"/>
      <c r="C244" s="48"/>
      <c r="D244" s="284"/>
      <c r="E244" s="89"/>
      <c r="F244" s="74"/>
      <c r="G244" s="74"/>
      <c r="H244" s="22"/>
      <c r="I244" s="76"/>
      <c r="J244" s="77"/>
      <c r="K244" s="25"/>
      <c r="L244" s="53"/>
      <c r="M244" s="54"/>
      <c r="N244" s="78"/>
      <c r="O244" s="96"/>
      <c r="P244" s="79"/>
      <c r="Q244" s="31"/>
      <c r="R244" s="58"/>
    </row>
    <row r="245" spans="1:18" ht="21" customHeight="1">
      <c r="A245" s="13">
        <v>120</v>
      </c>
      <c r="B245" s="81"/>
      <c r="C245" s="60"/>
      <c r="D245" s="285"/>
      <c r="E245" s="62"/>
      <c r="F245" s="97"/>
      <c r="G245" s="97"/>
      <c r="H245" s="63"/>
      <c r="I245" s="64"/>
      <c r="J245" s="85"/>
      <c r="K245" s="40"/>
      <c r="L245" s="67"/>
      <c r="M245" s="68"/>
      <c r="N245" s="43"/>
      <c r="O245" s="86"/>
      <c r="P245" s="93"/>
      <c r="Q245" s="46"/>
      <c r="R245" s="37"/>
    </row>
    <row r="246" spans="1:18" ht="21" customHeight="1">
      <c r="A246" s="17"/>
      <c r="B246" s="72"/>
      <c r="C246" s="48"/>
      <c r="D246" s="284"/>
      <c r="E246" s="89"/>
      <c r="F246" s="74"/>
      <c r="G246" s="74"/>
      <c r="H246" s="75"/>
      <c r="I246" s="76"/>
      <c r="J246" s="77"/>
      <c r="K246" s="25"/>
      <c r="L246" s="53"/>
      <c r="M246" s="54"/>
      <c r="N246" s="95"/>
      <c r="O246" s="96"/>
      <c r="P246" s="79"/>
      <c r="Q246" s="31"/>
      <c r="R246" s="58"/>
    </row>
    <row r="247" spans="1:18" ht="21" customHeight="1">
      <c r="A247" s="13">
        <v>121</v>
      </c>
      <c r="B247" s="81"/>
      <c r="C247" s="60"/>
      <c r="D247" s="285"/>
      <c r="E247" s="62"/>
      <c r="F247" s="97"/>
      <c r="G247" s="97"/>
      <c r="H247" s="84"/>
      <c r="I247" s="64"/>
      <c r="J247" s="85"/>
      <c r="K247" s="40"/>
      <c r="L247" s="67"/>
      <c r="M247" s="68"/>
      <c r="N247" s="105"/>
      <c r="O247" s="86"/>
      <c r="P247" s="93"/>
      <c r="Q247" s="46"/>
      <c r="R247" s="37"/>
    </row>
    <row r="248" spans="1:18" ht="21" customHeight="1">
      <c r="A248" s="17"/>
      <c r="B248" s="72"/>
      <c r="C248" s="48"/>
      <c r="D248" s="284"/>
      <c r="E248" s="89"/>
      <c r="F248" s="106"/>
      <c r="G248" s="106"/>
      <c r="H248" s="107"/>
      <c r="I248" s="76"/>
      <c r="J248" s="77"/>
      <c r="K248" s="25"/>
      <c r="L248" s="53"/>
      <c r="M248" s="54"/>
      <c r="N248" s="95"/>
      <c r="O248" s="96"/>
      <c r="P248" s="79"/>
      <c r="Q248" s="31"/>
      <c r="R248" s="58"/>
    </row>
    <row r="249" spans="1:18" ht="21" customHeight="1">
      <c r="A249" s="13">
        <v>122</v>
      </c>
      <c r="B249" s="81"/>
      <c r="C249" s="60"/>
      <c r="D249" s="285"/>
      <c r="E249" s="62"/>
      <c r="F249" s="108"/>
      <c r="G249" s="108"/>
      <c r="H249" s="37"/>
      <c r="I249" s="64"/>
      <c r="J249" s="85"/>
      <c r="K249" s="40"/>
      <c r="L249" s="67"/>
      <c r="M249" s="68"/>
      <c r="N249" s="43"/>
      <c r="O249" s="86"/>
      <c r="P249" s="93"/>
      <c r="Q249" s="46"/>
      <c r="R249" s="37"/>
    </row>
    <row r="250" spans="1:18" ht="21" customHeight="1">
      <c r="A250" s="17"/>
      <c r="B250" s="72"/>
      <c r="C250" s="48"/>
      <c r="D250" s="284"/>
      <c r="E250" s="89"/>
      <c r="F250" s="106"/>
      <c r="G250" s="106"/>
      <c r="H250" s="107"/>
      <c r="I250" s="76"/>
      <c r="J250" s="77"/>
      <c r="K250" s="25"/>
      <c r="L250" s="53"/>
      <c r="M250" s="54"/>
      <c r="N250" s="95"/>
      <c r="O250" s="96"/>
      <c r="P250" s="79"/>
      <c r="Q250" s="31"/>
      <c r="R250" s="58"/>
    </row>
    <row r="251" spans="1:18" ht="21" customHeight="1">
      <c r="A251" s="13">
        <v>123</v>
      </c>
      <c r="B251" s="81"/>
      <c r="C251" s="60"/>
      <c r="D251" s="285"/>
      <c r="E251" s="62"/>
      <c r="F251" s="108"/>
      <c r="G251" s="108"/>
      <c r="H251" s="37"/>
      <c r="I251" s="64"/>
      <c r="J251" s="85"/>
      <c r="K251" s="40"/>
      <c r="L251" s="67"/>
      <c r="M251" s="68"/>
      <c r="N251" s="43"/>
      <c r="O251" s="86"/>
      <c r="P251" s="93"/>
      <c r="Q251" s="46"/>
      <c r="R251" s="37"/>
    </row>
    <row r="252" spans="1:18" ht="21" customHeight="1">
      <c r="A252" s="17"/>
      <c r="B252" s="72"/>
      <c r="C252" s="48"/>
      <c r="D252" s="284"/>
      <c r="E252" s="89"/>
      <c r="F252" s="106"/>
      <c r="G252" s="106"/>
      <c r="H252" s="58"/>
      <c r="I252" s="76"/>
      <c r="J252" s="77"/>
      <c r="K252" s="25"/>
      <c r="L252" s="53"/>
      <c r="M252" s="54"/>
      <c r="N252" s="95"/>
      <c r="O252" s="96"/>
      <c r="P252" s="79"/>
      <c r="Q252" s="31"/>
      <c r="R252" s="58"/>
    </row>
    <row r="253" spans="1:18" ht="21" customHeight="1">
      <c r="A253" s="13">
        <v>124</v>
      </c>
      <c r="B253" s="81"/>
      <c r="C253" s="60"/>
      <c r="D253" s="285"/>
      <c r="E253" s="62"/>
      <c r="F253" s="108"/>
      <c r="G253" s="108"/>
      <c r="H253" s="37"/>
      <c r="I253" s="64"/>
      <c r="J253" s="85"/>
      <c r="K253" s="40"/>
      <c r="L253" s="67"/>
      <c r="M253" s="68"/>
      <c r="N253" s="43"/>
      <c r="O253" s="86"/>
      <c r="P253" s="93"/>
      <c r="Q253" s="46"/>
      <c r="R253" s="37"/>
    </row>
    <row r="254" spans="1:18" ht="21" customHeight="1">
      <c r="A254" s="17"/>
      <c r="B254" s="72"/>
      <c r="C254" s="48"/>
      <c r="D254" s="284"/>
      <c r="E254" s="89"/>
      <c r="F254" s="106"/>
      <c r="G254" s="106"/>
      <c r="H254" s="58"/>
      <c r="I254" s="76"/>
      <c r="J254" s="77"/>
      <c r="K254" s="25"/>
      <c r="L254" s="53"/>
      <c r="M254" s="54"/>
      <c r="N254" s="95"/>
      <c r="O254" s="96"/>
      <c r="P254" s="79"/>
      <c r="Q254" s="31"/>
      <c r="R254" s="58"/>
    </row>
    <row r="255" spans="1:18" ht="21" customHeight="1">
      <c r="A255" s="13">
        <v>125</v>
      </c>
      <c r="B255" s="81"/>
      <c r="C255" s="60"/>
      <c r="D255" s="285"/>
      <c r="E255" s="62"/>
      <c r="F255" s="108"/>
      <c r="G255" s="108"/>
      <c r="H255" s="37"/>
      <c r="I255" s="64"/>
      <c r="J255" s="85"/>
      <c r="K255" s="40"/>
      <c r="L255" s="67"/>
      <c r="M255" s="68"/>
      <c r="N255" s="43"/>
      <c r="O255" s="86"/>
      <c r="P255" s="93"/>
      <c r="Q255" s="46"/>
      <c r="R255" s="37"/>
    </row>
    <row r="256" spans="1:18" ht="21" customHeight="1">
      <c r="A256" s="17"/>
      <c r="B256" s="103"/>
      <c r="C256" s="48"/>
      <c r="D256" s="284"/>
      <c r="E256" s="89"/>
      <c r="F256" s="89"/>
      <c r="G256" s="89"/>
      <c r="H256" s="94"/>
      <c r="I256" s="76"/>
      <c r="J256" s="77"/>
      <c r="K256" s="25"/>
      <c r="L256" s="53"/>
      <c r="M256" s="54"/>
      <c r="N256" s="95"/>
      <c r="O256" s="56"/>
      <c r="P256" s="79"/>
      <c r="Q256" s="31"/>
      <c r="R256" s="58"/>
    </row>
    <row r="257" spans="1:18" ht="21" customHeight="1">
      <c r="A257" s="13">
        <v>126</v>
      </c>
      <c r="B257" s="81"/>
      <c r="C257" s="60"/>
      <c r="D257" s="285"/>
      <c r="E257" s="62"/>
      <c r="F257" s="62"/>
      <c r="G257" s="62"/>
      <c r="H257" s="98"/>
      <c r="I257" s="64"/>
      <c r="J257" s="85"/>
      <c r="K257" s="40"/>
      <c r="L257" s="67"/>
      <c r="M257" s="68"/>
      <c r="N257" s="43"/>
      <c r="O257" s="86"/>
      <c r="P257" s="93"/>
      <c r="Q257" s="46"/>
      <c r="R257" s="37"/>
    </row>
    <row r="258" spans="1:18" ht="21" customHeight="1">
      <c r="A258" s="17"/>
      <c r="B258" s="103"/>
      <c r="C258" s="48"/>
      <c r="D258" s="284"/>
      <c r="E258" s="89"/>
      <c r="F258" s="89"/>
      <c r="G258" s="89"/>
      <c r="H258" s="94"/>
      <c r="I258" s="76"/>
      <c r="J258" s="77"/>
      <c r="K258" s="25"/>
      <c r="L258" s="53"/>
      <c r="M258" s="54"/>
      <c r="N258" s="95"/>
      <c r="O258" s="56"/>
      <c r="P258" s="79"/>
      <c r="Q258" s="31"/>
      <c r="R258" s="58"/>
    </row>
    <row r="259" spans="1:18" ht="21" customHeight="1">
      <c r="A259" s="13">
        <v>127</v>
      </c>
      <c r="B259" s="81"/>
      <c r="C259" s="60"/>
      <c r="D259" s="285"/>
      <c r="E259" s="62"/>
      <c r="F259" s="62"/>
      <c r="G259" s="62"/>
      <c r="H259" s="98"/>
      <c r="I259" s="64"/>
      <c r="J259" s="85"/>
      <c r="K259" s="40"/>
      <c r="L259" s="67"/>
      <c r="M259" s="68"/>
      <c r="N259" s="43"/>
      <c r="O259" s="86"/>
      <c r="P259" s="93"/>
      <c r="Q259" s="46"/>
      <c r="R259" s="37"/>
    </row>
    <row r="260" spans="1:18" ht="21" customHeight="1">
      <c r="A260" s="17"/>
      <c r="B260" s="103"/>
      <c r="C260" s="48"/>
      <c r="D260" s="284"/>
      <c r="E260" s="89"/>
      <c r="F260" s="106"/>
      <c r="G260" s="106"/>
      <c r="H260" s="22"/>
      <c r="I260" s="76"/>
      <c r="J260" s="77"/>
      <c r="K260" s="25"/>
      <c r="L260" s="53"/>
      <c r="M260" s="54"/>
      <c r="N260" s="95"/>
      <c r="O260" s="56"/>
      <c r="P260" s="79"/>
      <c r="Q260" s="31"/>
      <c r="R260" s="58"/>
    </row>
    <row r="261" spans="1:18" ht="21" customHeight="1">
      <c r="A261" s="13">
        <v>128</v>
      </c>
      <c r="B261" s="81"/>
      <c r="C261" s="60"/>
      <c r="D261" s="285"/>
      <c r="E261" s="62"/>
      <c r="F261" s="108"/>
      <c r="G261" s="108"/>
      <c r="H261" s="100"/>
      <c r="I261" s="64"/>
      <c r="J261" s="85"/>
      <c r="K261" s="40"/>
      <c r="L261" s="67"/>
      <c r="M261" s="68"/>
      <c r="N261" s="43"/>
      <c r="O261" s="86"/>
      <c r="P261" s="93"/>
      <c r="Q261" s="46"/>
      <c r="R261" s="37"/>
    </row>
    <row r="262" spans="1:18" ht="21" customHeight="1">
      <c r="A262" s="17"/>
      <c r="B262" s="103"/>
      <c r="C262" s="48"/>
      <c r="D262" s="284"/>
      <c r="E262" s="89"/>
      <c r="F262" s="106"/>
      <c r="G262" s="106"/>
      <c r="H262" s="22"/>
      <c r="I262" s="76"/>
      <c r="J262" s="77"/>
      <c r="K262" s="25"/>
      <c r="L262" s="53"/>
      <c r="M262" s="54"/>
      <c r="N262" s="95"/>
      <c r="O262" s="56"/>
      <c r="P262" s="79"/>
      <c r="Q262" s="109"/>
      <c r="R262" s="58"/>
    </row>
    <row r="263" spans="1:18" ht="21" customHeight="1">
      <c r="A263" s="13">
        <v>129</v>
      </c>
      <c r="B263" s="81"/>
      <c r="C263" s="60"/>
      <c r="D263" s="285"/>
      <c r="E263" s="62"/>
      <c r="F263" s="108"/>
      <c r="G263" s="108"/>
      <c r="H263" s="63"/>
      <c r="I263" s="64"/>
      <c r="J263" s="85"/>
      <c r="K263" s="40"/>
      <c r="L263" s="110"/>
      <c r="M263" s="54"/>
      <c r="N263" s="101"/>
      <c r="O263" s="111"/>
      <c r="P263" s="102"/>
      <c r="Q263" s="112"/>
      <c r="R263" s="94"/>
    </row>
    <row r="264" spans="1:18" ht="21" customHeight="1">
      <c r="A264" s="17"/>
      <c r="B264" s="103"/>
      <c r="C264" s="113"/>
      <c r="D264" s="284"/>
      <c r="E264" s="115"/>
      <c r="F264" s="116"/>
      <c r="G264" s="116"/>
      <c r="H264" s="117"/>
      <c r="I264" s="118"/>
      <c r="J264" s="119"/>
      <c r="K264" s="120"/>
      <c r="L264" s="121"/>
      <c r="M264" s="122"/>
      <c r="N264" s="92"/>
      <c r="O264" s="56"/>
      <c r="P264" s="79"/>
      <c r="Q264" s="31"/>
      <c r="R264" s="58"/>
    </row>
    <row r="265" spans="1:18" ht="21" customHeight="1" thickBot="1">
      <c r="A265" s="123">
        <v>130</v>
      </c>
      <c r="B265" s="141" t="s">
        <v>18</v>
      </c>
      <c r="C265" s="125"/>
      <c r="D265" s="287"/>
      <c r="E265" s="127"/>
      <c r="F265" s="128"/>
      <c r="G265" s="128"/>
      <c r="H265" s="129"/>
      <c r="I265" s="130"/>
      <c r="J265" s="131"/>
      <c r="K265" s="132"/>
      <c r="L265" s="133"/>
      <c r="M265" s="134"/>
      <c r="N265" s="135"/>
      <c r="O265" s="136"/>
      <c r="P265" s="137"/>
      <c r="Q265" s="138"/>
      <c r="R265"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6" manualBreakCount="6">
    <brk id="45" max="16383" man="1"/>
    <brk id="89" max="16383" man="1"/>
    <brk id="133" max="16383" man="1"/>
    <brk id="177" max="16383" man="1"/>
    <brk id="221" max="16383" man="1"/>
    <brk id="265" max="16383" man="1"/>
  </rowBreaks>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25" zoomScale="75" zoomScaleNormal="100" zoomScaleSheetLayoutView="75" workbookViewId="0">
      <selection activeCell="J45" sqref="J4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33" t="s">
        <v>136</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48" t="s">
        <v>441</v>
      </c>
      <c r="D6" s="73"/>
      <c r="E6" s="74"/>
      <c r="F6" s="74"/>
      <c r="G6" s="74"/>
      <c r="H6" s="75"/>
      <c r="I6" s="140"/>
      <c r="J6" s="118"/>
      <c r="K6" s="25"/>
      <c r="L6" s="53"/>
      <c r="M6" s="54"/>
      <c r="N6" s="78"/>
      <c r="O6" s="56"/>
      <c r="P6" s="79"/>
      <c r="Q6" s="31"/>
      <c r="R6" s="58"/>
    </row>
    <row r="7" spans="1:18" ht="21" customHeight="1">
      <c r="A7" s="80">
        <v>1</v>
      </c>
      <c r="B7" s="81" t="s">
        <v>434</v>
      </c>
      <c r="C7" s="60" t="s">
        <v>442</v>
      </c>
      <c r="D7" s="296">
        <v>220</v>
      </c>
      <c r="E7" s="62" t="s">
        <v>137</v>
      </c>
      <c r="F7" s="83"/>
      <c r="G7" s="83"/>
      <c r="H7" s="84"/>
      <c r="I7" s="64"/>
      <c r="J7" s="85">
        <f>INT(D7*I7)</f>
        <v>0</v>
      </c>
      <c r="K7" s="40"/>
      <c r="L7" s="67"/>
      <c r="M7" s="68"/>
      <c r="N7" s="43"/>
      <c r="O7" s="86"/>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v>2</v>
      </c>
      <c r="B9" s="81" t="s">
        <v>435</v>
      </c>
      <c r="C9" s="60" t="s">
        <v>443</v>
      </c>
      <c r="D9" s="61">
        <v>202</v>
      </c>
      <c r="E9" s="62" t="s">
        <v>135</v>
      </c>
      <c r="F9" s="62"/>
      <c r="G9" s="62"/>
      <c r="H9" s="84"/>
      <c r="I9" s="64"/>
      <c r="J9" s="85">
        <f>INT(D9*I9)</f>
        <v>0</v>
      </c>
      <c r="K9" s="40"/>
      <c r="L9" s="67"/>
      <c r="M9" s="68"/>
      <c r="N9" s="69"/>
      <c r="O9" s="86"/>
      <c r="P9" s="87"/>
      <c r="Q9" s="46"/>
      <c r="R9" s="37"/>
    </row>
    <row r="10" spans="1:18" ht="21" customHeight="1">
      <c r="A10" s="17"/>
      <c r="B10" s="72"/>
      <c r="C10" s="48" t="s">
        <v>444</v>
      </c>
      <c r="D10" s="91"/>
      <c r="E10" s="89"/>
      <c r="F10" s="89"/>
      <c r="G10" s="89"/>
      <c r="H10" s="58"/>
      <c r="I10" s="76"/>
      <c r="J10" s="77"/>
      <c r="K10" s="25"/>
      <c r="L10" s="53"/>
      <c r="M10" s="54"/>
      <c r="N10" s="92"/>
      <c r="O10" s="56"/>
      <c r="P10" s="79"/>
      <c r="Q10" s="31"/>
      <c r="R10" s="58"/>
    </row>
    <row r="11" spans="1:18" ht="21" customHeight="1">
      <c r="A11" s="80">
        <v>3</v>
      </c>
      <c r="B11" s="81" t="s">
        <v>436</v>
      </c>
      <c r="C11" s="60" t="s">
        <v>442</v>
      </c>
      <c r="D11" s="61">
        <v>42</v>
      </c>
      <c r="E11" s="62" t="s">
        <v>135</v>
      </c>
      <c r="F11" s="62"/>
      <c r="G11" s="62"/>
      <c r="H11" s="84"/>
      <c r="I11" s="64"/>
      <c r="J11" s="85">
        <f>INT(D11*I11)</f>
        <v>0</v>
      </c>
      <c r="K11" s="40"/>
      <c r="L11" s="67"/>
      <c r="M11" s="68"/>
      <c r="N11" s="69"/>
      <c r="O11" s="86"/>
      <c r="P11" s="93"/>
      <c r="Q11" s="46"/>
      <c r="R11" s="37"/>
    </row>
    <row r="12" spans="1:18" ht="21" customHeight="1">
      <c r="A12" s="17"/>
      <c r="B12" s="72"/>
      <c r="C12" s="48" t="s">
        <v>445</v>
      </c>
      <c r="D12" s="91"/>
      <c r="E12" s="89"/>
      <c r="F12" s="89"/>
      <c r="G12" s="89"/>
      <c r="H12" s="94"/>
      <c r="I12" s="76"/>
      <c r="J12" s="77"/>
      <c r="K12" s="25"/>
      <c r="L12" s="53"/>
      <c r="M12" s="54"/>
      <c r="N12" s="92"/>
      <c r="O12" s="56"/>
      <c r="P12" s="79"/>
      <c r="Q12" s="31"/>
      <c r="R12" s="58"/>
    </row>
    <row r="13" spans="1:18" ht="21" customHeight="1">
      <c r="A13" s="13">
        <v>4</v>
      </c>
      <c r="B13" s="81" t="s">
        <v>437</v>
      </c>
      <c r="C13" s="60" t="s">
        <v>442</v>
      </c>
      <c r="D13" s="61">
        <v>2</v>
      </c>
      <c r="E13" s="62" t="s">
        <v>135</v>
      </c>
      <c r="F13" s="62"/>
      <c r="G13" s="62"/>
      <c r="H13" s="37"/>
      <c r="I13" s="64"/>
      <c r="J13" s="85">
        <f>INT(D13*I13)</f>
        <v>0</v>
      </c>
      <c r="K13" s="40"/>
      <c r="L13" s="67"/>
      <c r="M13" s="68"/>
      <c r="N13" s="69"/>
      <c r="O13" s="86"/>
      <c r="P13" s="93"/>
      <c r="Q13" s="46"/>
      <c r="R13" s="37"/>
    </row>
    <row r="14" spans="1:18" ht="21" customHeight="1">
      <c r="A14" s="18"/>
      <c r="B14" s="72"/>
      <c r="C14" s="16" t="s">
        <v>446</v>
      </c>
      <c r="D14" s="91"/>
      <c r="E14" s="89"/>
      <c r="F14" s="74"/>
      <c r="G14" s="74"/>
      <c r="H14" s="94"/>
      <c r="I14" s="76"/>
      <c r="J14" s="77"/>
      <c r="K14" s="25"/>
      <c r="L14" s="53"/>
      <c r="M14" s="54"/>
      <c r="N14" s="95"/>
      <c r="O14" s="96"/>
      <c r="P14" s="79"/>
      <c r="Q14" s="31"/>
      <c r="R14" s="58"/>
    </row>
    <row r="15" spans="1:18" ht="21" customHeight="1">
      <c r="A15" s="13">
        <v>5</v>
      </c>
      <c r="B15" s="81" t="s">
        <v>438</v>
      </c>
      <c r="C15" s="14" t="s">
        <v>447</v>
      </c>
      <c r="D15" s="61">
        <v>2</v>
      </c>
      <c r="E15" s="62" t="s">
        <v>129</v>
      </c>
      <c r="F15" s="97"/>
      <c r="G15" s="97"/>
      <c r="H15" s="98"/>
      <c r="I15" s="64"/>
      <c r="J15" s="85">
        <f>INT(D15*I15)</f>
        <v>0</v>
      </c>
      <c r="K15" s="40"/>
      <c r="L15" s="67"/>
      <c r="M15" s="68"/>
      <c r="N15" s="43"/>
      <c r="O15" s="86"/>
      <c r="P15" s="93"/>
      <c r="Q15" s="46"/>
      <c r="R15" s="37"/>
    </row>
    <row r="16" spans="1:18" ht="21" customHeight="1">
      <c r="A16" s="17"/>
      <c r="B16" s="72"/>
      <c r="C16" s="16" t="s">
        <v>440</v>
      </c>
      <c r="D16" s="91"/>
      <c r="E16" s="89"/>
      <c r="F16" s="74"/>
      <c r="G16" s="74"/>
      <c r="H16" s="22"/>
      <c r="I16" s="76"/>
      <c r="J16" s="77"/>
      <c r="K16" s="25"/>
      <c r="L16" s="53"/>
      <c r="M16" s="54"/>
      <c r="N16" s="95"/>
      <c r="O16" s="96"/>
      <c r="P16" s="79"/>
      <c r="Q16" s="31"/>
      <c r="R16" s="58"/>
    </row>
    <row r="17" spans="1:18" ht="21" customHeight="1">
      <c r="A17" s="13">
        <v>6</v>
      </c>
      <c r="B17" s="81" t="s">
        <v>438</v>
      </c>
      <c r="C17" s="14" t="s">
        <v>448</v>
      </c>
      <c r="D17" s="61">
        <v>2</v>
      </c>
      <c r="E17" s="62" t="s">
        <v>129</v>
      </c>
      <c r="F17" s="97"/>
      <c r="G17" s="97"/>
      <c r="H17" s="100"/>
      <c r="I17" s="64"/>
      <c r="J17" s="85">
        <f>INT(D17*I17)</f>
        <v>0</v>
      </c>
      <c r="K17" s="40"/>
      <c r="L17" s="67"/>
      <c r="M17" s="68"/>
      <c r="N17" s="43"/>
      <c r="O17" s="86"/>
      <c r="P17" s="93"/>
      <c r="Q17" s="46"/>
      <c r="R17" s="37"/>
    </row>
    <row r="18" spans="1:18" ht="21" customHeight="1">
      <c r="A18" s="18"/>
      <c r="B18" s="72"/>
      <c r="C18" s="48"/>
      <c r="D18" s="88"/>
      <c r="E18" s="89"/>
      <c r="F18" s="74"/>
      <c r="G18" s="74"/>
      <c r="H18" s="22"/>
      <c r="I18" s="76"/>
      <c r="J18" s="77"/>
      <c r="K18" s="25"/>
      <c r="L18" s="53"/>
      <c r="M18" s="54"/>
      <c r="N18" s="95"/>
      <c r="O18" s="96"/>
      <c r="P18" s="79"/>
      <c r="Q18" s="31"/>
      <c r="R18" s="58"/>
    </row>
    <row r="19" spans="1:18" ht="21" customHeight="1">
      <c r="A19" s="13">
        <v>7</v>
      </c>
      <c r="B19" s="81" t="s">
        <v>439</v>
      </c>
      <c r="C19" s="60"/>
      <c r="D19" s="90">
        <v>214</v>
      </c>
      <c r="E19" s="62" t="s">
        <v>135</v>
      </c>
      <c r="F19" s="97"/>
      <c r="G19" s="97"/>
      <c r="H19" s="63"/>
      <c r="I19" s="64"/>
      <c r="J19" s="85">
        <f>INT(D19*I19)</f>
        <v>0</v>
      </c>
      <c r="K19" s="40"/>
      <c r="L19" s="67"/>
      <c r="M19" s="68"/>
      <c r="N19" s="101"/>
      <c r="O19" s="86"/>
      <c r="P19" s="102"/>
      <c r="Q19" s="46"/>
      <c r="R19" s="37"/>
    </row>
    <row r="20" spans="1:18" ht="21" customHeight="1">
      <c r="A20" s="17"/>
      <c r="B20" s="72"/>
      <c r="C20" s="48"/>
      <c r="D20" s="91"/>
      <c r="E20" s="89"/>
      <c r="F20" s="89"/>
      <c r="G20" s="89"/>
      <c r="H20" s="58"/>
      <c r="I20" s="76"/>
      <c r="J20" s="77"/>
      <c r="K20" s="25"/>
      <c r="L20" s="53"/>
      <c r="M20" s="54"/>
      <c r="N20" s="92"/>
      <c r="O20" s="56"/>
      <c r="P20" s="79"/>
      <c r="Q20" s="31"/>
      <c r="R20" s="58"/>
    </row>
    <row r="21" spans="1:18" ht="21" customHeight="1">
      <c r="A21" s="13">
        <v>8</v>
      </c>
      <c r="B21" s="81" t="s">
        <v>449</v>
      </c>
      <c r="C21" s="60" t="s">
        <v>450</v>
      </c>
      <c r="D21" s="61">
        <v>45</v>
      </c>
      <c r="E21" s="62" t="s">
        <v>129</v>
      </c>
      <c r="F21" s="62"/>
      <c r="G21" s="62"/>
      <c r="H21" s="37"/>
      <c r="I21" s="64"/>
      <c r="J21" s="85">
        <f>INT(D21*I21)</f>
        <v>0</v>
      </c>
      <c r="K21" s="40"/>
      <c r="L21" s="67"/>
      <c r="M21" s="68"/>
      <c r="N21" s="69"/>
      <c r="O21" s="86"/>
      <c r="P21" s="93"/>
      <c r="Q21" s="46"/>
      <c r="R21" s="37"/>
    </row>
    <row r="22" spans="1:18" ht="21" customHeight="1">
      <c r="A22" s="18"/>
      <c r="B22" s="72"/>
      <c r="C22" s="48"/>
      <c r="D22" s="99"/>
      <c r="E22" s="89"/>
      <c r="F22" s="74"/>
      <c r="G22" s="74"/>
      <c r="H22" s="22"/>
      <c r="I22" s="76"/>
      <c r="J22" s="77"/>
      <c r="K22" s="25"/>
      <c r="L22" s="53"/>
      <c r="M22" s="54"/>
      <c r="N22" s="78"/>
      <c r="O22" s="96"/>
      <c r="P22" s="79"/>
      <c r="Q22" s="31"/>
      <c r="R22" s="58"/>
    </row>
    <row r="23" spans="1:18" ht="21" customHeight="1">
      <c r="A23" s="13">
        <v>9</v>
      </c>
      <c r="B23" s="81" t="s">
        <v>457</v>
      </c>
      <c r="C23" s="60" t="s">
        <v>458</v>
      </c>
      <c r="D23" s="61">
        <v>192</v>
      </c>
      <c r="E23" s="62" t="s">
        <v>129</v>
      </c>
      <c r="F23" s="97"/>
      <c r="G23" s="97"/>
      <c r="H23" s="63"/>
      <c r="I23" s="64"/>
      <c r="J23" s="85">
        <f>INT(D23*I23)</f>
        <v>0</v>
      </c>
      <c r="K23" s="40"/>
      <c r="L23" s="67"/>
      <c r="M23" s="68"/>
      <c r="N23" s="43"/>
      <c r="O23" s="86"/>
      <c r="P23" s="93"/>
      <c r="Q23" s="46"/>
      <c r="R23" s="37"/>
    </row>
    <row r="24" spans="1:18" ht="21" customHeight="1">
      <c r="A24" s="18"/>
      <c r="B24" s="72"/>
      <c r="C24" s="48" t="s">
        <v>452</v>
      </c>
      <c r="D24" s="88"/>
      <c r="E24" s="89"/>
      <c r="F24" s="74"/>
      <c r="G24" s="74"/>
      <c r="H24" s="22"/>
      <c r="I24" s="76"/>
      <c r="J24" s="77"/>
      <c r="K24" s="25"/>
      <c r="L24" s="53"/>
      <c r="M24" s="54"/>
      <c r="N24" s="78"/>
      <c r="O24" s="96"/>
      <c r="P24" s="79"/>
      <c r="Q24" s="31"/>
      <c r="R24" s="58"/>
    </row>
    <row r="25" spans="1:18" ht="21" customHeight="1">
      <c r="A25" s="13">
        <v>10</v>
      </c>
      <c r="B25" s="81" t="s">
        <v>451</v>
      </c>
      <c r="C25" s="60" t="s">
        <v>453</v>
      </c>
      <c r="D25" s="90">
        <v>42</v>
      </c>
      <c r="E25" s="62" t="s">
        <v>129</v>
      </c>
      <c r="F25" s="97"/>
      <c r="G25" s="97"/>
      <c r="H25" s="63"/>
      <c r="I25" s="64"/>
      <c r="J25" s="85">
        <f>INT(D25*I25)</f>
        <v>0</v>
      </c>
      <c r="K25" s="40"/>
      <c r="L25" s="67"/>
      <c r="M25" s="68"/>
      <c r="N25" s="43"/>
      <c r="O25" s="86"/>
      <c r="P25" s="93"/>
      <c r="Q25" s="46"/>
      <c r="R25" s="37"/>
    </row>
    <row r="26" spans="1:18" ht="21" customHeight="1">
      <c r="A26" s="17"/>
      <c r="B26" s="72"/>
      <c r="C26" s="48"/>
      <c r="D26" s="91"/>
      <c r="E26" s="89"/>
      <c r="F26" s="74"/>
      <c r="G26" s="74"/>
      <c r="H26" s="75"/>
      <c r="I26" s="76"/>
      <c r="J26" s="77"/>
      <c r="K26" s="25"/>
      <c r="L26" s="53"/>
      <c r="M26" s="54"/>
      <c r="N26" s="95"/>
      <c r="O26" s="96"/>
      <c r="P26" s="79"/>
      <c r="Q26" s="31"/>
      <c r="R26" s="58"/>
    </row>
    <row r="27" spans="1:18" ht="21" customHeight="1">
      <c r="A27" s="13">
        <v>11</v>
      </c>
      <c r="B27" s="81" t="s">
        <v>454</v>
      </c>
      <c r="C27" s="60" t="s">
        <v>455</v>
      </c>
      <c r="D27" s="61">
        <v>5</v>
      </c>
      <c r="E27" s="62" t="s">
        <v>129</v>
      </c>
      <c r="F27" s="97"/>
      <c r="G27" s="97"/>
      <c r="H27" s="84"/>
      <c r="I27" s="64"/>
      <c r="J27" s="85">
        <f>INT(D27*I27)</f>
        <v>0</v>
      </c>
      <c r="K27" s="40"/>
      <c r="L27" s="67"/>
      <c r="M27" s="68"/>
      <c r="N27" s="105"/>
      <c r="O27" s="86"/>
      <c r="P27" s="93"/>
      <c r="Q27" s="46"/>
      <c r="R27" s="37"/>
    </row>
    <row r="28" spans="1:18" ht="21" customHeight="1">
      <c r="A28" s="17"/>
      <c r="B28" s="72"/>
      <c r="C28" s="48"/>
      <c r="D28" s="91"/>
      <c r="E28" s="89"/>
      <c r="F28" s="106"/>
      <c r="G28" s="106"/>
      <c r="H28" s="107"/>
      <c r="I28" s="76"/>
      <c r="J28" s="77"/>
      <c r="K28" s="25"/>
      <c r="L28" s="53"/>
      <c r="M28" s="54"/>
      <c r="N28" s="95"/>
      <c r="O28" s="96"/>
      <c r="P28" s="79"/>
      <c r="Q28" s="31"/>
      <c r="R28" s="58"/>
    </row>
    <row r="29" spans="1:18" ht="21" customHeight="1">
      <c r="A29" s="13">
        <v>12</v>
      </c>
      <c r="B29" s="81" t="s">
        <v>129</v>
      </c>
      <c r="C29" s="60" t="s">
        <v>456</v>
      </c>
      <c r="D29" s="61">
        <v>5</v>
      </c>
      <c r="E29" s="62" t="s">
        <v>129</v>
      </c>
      <c r="F29" s="108"/>
      <c r="G29" s="108"/>
      <c r="H29" s="37"/>
      <c r="I29" s="64"/>
      <c r="J29" s="85">
        <f>INT(D29*I29)</f>
        <v>0</v>
      </c>
      <c r="K29" s="40"/>
      <c r="L29" s="67"/>
      <c r="M29" s="68"/>
      <c r="N29" s="43"/>
      <c r="O29" s="86"/>
      <c r="P29" s="93"/>
      <c r="Q29" s="46"/>
      <c r="R29" s="37"/>
    </row>
    <row r="30" spans="1:18" ht="21" customHeight="1">
      <c r="A30" s="17"/>
      <c r="B30" s="72"/>
      <c r="C30" s="48"/>
      <c r="D30" s="91"/>
      <c r="E30" s="89"/>
      <c r="F30" s="106"/>
      <c r="G30" s="106"/>
      <c r="H30" s="107"/>
      <c r="I30" s="76"/>
      <c r="J30" s="77"/>
      <c r="K30" s="25"/>
      <c r="L30" s="53"/>
      <c r="M30" s="54"/>
      <c r="N30" s="95"/>
      <c r="O30" s="96"/>
      <c r="P30" s="79"/>
      <c r="Q30" s="31"/>
      <c r="R30" s="58"/>
    </row>
    <row r="31" spans="1:18" ht="21" customHeight="1">
      <c r="A31" s="13">
        <v>13</v>
      </c>
      <c r="B31" s="81"/>
      <c r="C31" s="14"/>
      <c r="D31" s="61"/>
      <c r="E31" s="62"/>
      <c r="F31" s="108"/>
      <c r="G31" s="108"/>
      <c r="H31" s="37"/>
      <c r="I31" s="64"/>
      <c r="J31" s="85"/>
      <c r="K31" s="40"/>
      <c r="L31" s="67"/>
      <c r="M31" s="68"/>
      <c r="N31" s="43"/>
      <c r="O31" s="86"/>
      <c r="P31" s="93"/>
      <c r="Q31" s="46"/>
      <c r="R31" s="37"/>
    </row>
    <row r="32" spans="1:18" ht="21" customHeight="1">
      <c r="A32" s="17"/>
      <c r="B32" s="72"/>
      <c r="C32" s="48"/>
      <c r="D32" s="99"/>
      <c r="E32" s="89"/>
      <c r="F32" s="106"/>
      <c r="G32" s="106"/>
      <c r="H32" s="58"/>
      <c r="I32" s="76"/>
      <c r="J32" s="77"/>
      <c r="K32" s="25"/>
      <c r="L32" s="53"/>
      <c r="M32" s="54"/>
      <c r="N32" s="95"/>
      <c r="O32" s="96"/>
      <c r="P32" s="79"/>
      <c r="Q32" s="31"/>
      <c r="R32" s="58"/>
    </row>
    <row r="33" spans="1:18" ht="21" customHeight="1">
      <c r="A33" s="13">
        <v>14</v>
      </c>
      <c r="B33" s="81"/>
      <c r="C33" s="60"/>
      <c r="D33" s="61"/>
      <c r="E33" s="62"/>
      <c r="F33" s="108"/>
      <c r="G33" s="108"/>
      <c r="H33" s="37"/>
      <c r="I33" s="64"/>
      <c r="J33" s="85"/>
      <c r="K33" s="40"/>
      <c r="L33" s="67"/>
      <c r="M33" s="68"/>
      <c r="N33" s="43"/>
      <c r="O33" s="86"/>
      <c r="P33" s="93"/>
      <c r="Q33" s="46"/>
      <c r="R33" s="37"/>
    </row>
    <row r="34" spans="1:18" ht="21" customHeight="1">
      <c r="A34" s="17"/>
      <c r="B34" s="72"/>
      <c r="C34" s="48"/>
      <c r="D34" s="99"/>
      <c r="E34" s="89"/>
      <c r="F34" s="106"/>
      <c r="G34" s="106"/>
      <c r="H34" s="58"/>
      <c r="I34" s="76"/>
      <c r="J34" s="77"/>
      <c r="K34" s="25"/>
      <c r="L34" s="53"/>
      <c r="M34" s="54"/>
      <c r="N34" s="95"/>
      <c r="O34" s="96"/>
      <c r="P34" s="79"/>
      <c r="Q34" s="31"/>
      <c r="R34" s="58"/>
    </row>
    <row r="35" spans="1:18" ht="21" customHeight="1">
      <c r="A35" s="13">
        <v>15</v>
      </c>
      <c r="B35" s="81"/>
      <c r="C35" s="60"/>
      <c r="D35" s="61"/>
      <c r="E35" s="62"/>
      <c r="F35" s="108"/>
      <c r="G35" s="108"/>
      <c r="H35" s="37"/>
      <c r="I35" s="64"/>
      <c r="J35" s="85"/>
      <c r="K35" s="40"/>
      <c r="L35" s="67"/>
      <c r="M35" s="68"/>
      <c r="N35" s="43"/>
      <c r="O35" s="86"/>
      <c r="P35" s="93"/>
      <c r="Q35" s="46"/>
      <c r="R35" s="37"/>
    </row>
    <row r="36" spans="1:18" ht="21" customHeight="1">
      <c r="A36" s="17"/>
      <c r="B36" s="72"/>
      <c r="C36" s="48"/>
      <c r="D36" s="99"/>
      <c r="E36" s="89"/>
      <c r="F36" s="89"/>
      <c r="G36" s="89"/>
      <c r="H36" s="94"/>
      <c r="I36" s="76"/>
      <c r="J36" s="77"/>
      <c r="K36" s="25"/>
      <c r="L36" s="53"/>
      <c r="M36" s="54"/>
      <c r="N36" s="95"/>
      <c r="O36" s="56"/>
      <c r="P36" s="79"/>
      <c r="Q36" s="31"/>
      <c r="R36" s="58"/>
    </row>
    <row r="37" spans="1:18" ht="21" customHeight="1">
      <c r="A37" s="13">
        <v>16</v>
      </c>
      <c r="B37" s="81"/>
      <c r="C37" s="60"/>
      <c r="D37" s="61"/>
      <c r="E37" s="62"/>
      <c r="F37" s="62"/>
      <c r="G37" s="62"/>
      <c r="H37" s="98"/>
      <c r="I37" s="64"/>
      <c r="J37" s="85"/>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v>17</v>
      </c>
      <c r="B39" s="291"/>
      <c r="C39" s="60"/>
      <c r="D39" s="61"/>
      <c r="E39" s="62"/>
      <c r="F39" s="62"/>
      <c r="G39" s="62"/>
      <c r="H39" s="98"/>
      <c r="I39" s="64"/>
      <c r="J39" s="85"/>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v>18</v>
      </c>
      <c r="B41" s="291"/>
      <c r="C41" s="60"/>
      <c r="D41" s="61"/>
      <c r="E41" s="62"/>
      <c r="F41" s="108"/>
      <c r="G41" s="108"/>
      <c r="H41" s="100"/>
      <c r="I41" s="64"/>
      <c r="J41" s="85"/>
      <c r="K41" s="40"/>
      <c r="L41" s="67"/>
      <c r="M41" s="68"/>
      <c r="N41" s="43"/>
      <c r="O41" s="86"/>
      <c r="P41" s="93"/>
      <c r="Q41" s="46"/>
      <c r="R41" s="37"/>
    </row>
    <row r="42" spans="1:18" ht="21" customHeight="1">
      <c r="A42" s="17"/>
      <c r="B42" s="72"/>
      <c r="C42" s="48"/>
      <c r="D42" s="91"/>
      <c r="E42" s="89"/>
      <c r="F42" s="106"/>
      <c r="G42" s="106"/>
      <c r="H42" s="22"/>
      <c r="I42" s="76"/>
      <c r="J42" s="77"/>
      <c r="K42" s="25"/>
      <c r="L42" s="53"/>
      <c r="M42" s="54"/>
      <c r="N42" s="95"/>
      <c r="O42" s="56"/>
      <c r="P42" s="79"/>
      <c r="Q42" s="109"/>
      <c r="R42" s="58"/>
    </row>
    <row r="43" spans="1:18" ht="21" customHeight="1">
      <c r="A43" s="13">
        <v>19</v>
      </c>
      <c r="B43" s="81"/>
      <c r="C43" s="60"/>
      <c r="D43" s="61"/>
      <c r="E43" s="62"/>
      <c r="F43" s="108"/>
      <c r="G43" s="108"/>
      <c r="H43" s="63"/>
      <c r="I43" s="64"/>
      <c r="J43" s="85"/>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v>20</v>
      </c>
      <c r="B45" s="141" t="s">
        <v>178</v>
      </c>
      <c r="C45" s="125"/>
      <c r="D45" s="126"/>
      <c r="E45" s="127"/>
      <c r="F45" s="128"/>
      <c r="G45" s="128"/>
      <c r="H45" s="129"/>
      <c r="I45" s="130"/>
      <c r="J45" s="131"/>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2" orientation="portrait" verticalDpi="0" r:id="rId1"/>
  <colBreaks count="1" manualBreakCount="1">
    <brk id="11"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3"/>
  <sheetViews>
    <sheetView view="pageBreakPreview" topLeftCell="A110" zoomScale="80" zoomScaleNormal="100" zoomScaleSheetLayoutView="80" workbookViewId="0">
      <selection activeCell="J133" sqref="J133"/>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294" t="s">
        <v>172</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292" t="s">
        <v>459</v>
      </c>
      <c r="C6" s="330" t="s">
        <v>461</v>
      </c>
      <c r="D6" s="73"/>
      <c r="E6" s="50"/>
      <c r="F6" s="74"/>
      <c r="G6" s="74"/>
      <c r="H6" s="75"/>
      <c r="I6" s="140"/>
      <c r="J6" s="116"/>
      <c r="K6" s="25"/>
      <c r="L6" s="53"/>
      <c r="M6" s="54"/>
      <c r="N6" s="78"/>
      <c r="O6" s="56"/>
      <c r="P6" s="79"/>
      <c r="Q6" s="31"/>
      <c r="R6" s="58"/>
    </row>
    <row r="7" spans="1:18" ht="21" customHeight="1">
      <c r="A7" s="80">
        <v>1</v>
      </c>
      <c r="B7" s="280" t="s">
        <v>460</v>
      </c>
      <c r="C7" s="60" t="s">
        <v>462</v>
      </c>
      <c r="D7" s="328">
        <v>10</v>
      </c>
      <c r="E7" s="62" t="s">
        <v>179</v>
      </c>
      <c r="F7" s="83"/>
      <c r="G7" s="83"/>
      <c r="H7" s="84"/>
      <c r="I7" s="64"/>
      <c r="J7" s="85">
        <f>INT(D7*I7)</f>
        <v>0</v>
      </c>
      <c r="K7" s="40"/>
      <c r="L7" s="67"/>
      <c r="M7" s="68"/>
      <c r="N7" s="43"/>
      <c r="O7" s="309"/>
      <c r="P7" s="87"/>
      <c r="Q7" s="46"/>
      <c r="R7" s="37"/>
    </row>
    <row r="8" spans="1:18" ht="21" customHeight="1">
      <c r="A8" s="71"/>
      <c r="B8" s="72"/>
      <c r="C8" s="330"/>
      <c r="D8" s="73"/>
      <c r="E8" s="50"/>
      <c r="F8" s="89"/>
      <c r="G8" s="89"/>
      <c r="H8" s="75"/>
      <c r="I8" s="76"/>
      <c r="J8" s="77"/>
      <c r="K8" s="25"/>
      <c r="L8" s="53"/>
      <c r="M8" s="54"/>
      <c r="N8" s="55"/>
      <c r="O8" s="56"/>
      <c r="P8" s="79"/>
      <c r="Q8" s="31"/>
      <c r="R8" s="58"/>
    </row>
    <row r="9" spans="1:18" ht="21" customHeight="1">
      <c r="A9" s="80">
        <v>2</v>
      </c>
      <c r="B9" s="81"/>
      <c r="C9" s="60"/>
      <c r="D9" s="328"/>
      <c r="E9" s="62"/>
      <c r="F9" s="62"/>
      <c r="G9" s="62"/>
      <c r="H9" s="84"/>
      <c r="I9" s="64"/>
      <c r="J9" s="85">
        <f>INT(D9*I9)</f>
        <v>0</v>
      </c>
      <c r="K9" s="40"/>
      <c r="L9" s="67"/>
      <c r="M9" s="68"/>
      <c r="N9" s="69"/>
      <c r="O9" s="86"/>
      <c r="P9" s="87"/>
      <c r="Q9" s="46"/>
      <c r="R9" s="37"/>
    </row>
    <row r="10" spans="1:18" ht="21" customHeight="1">
      <c r="A10" s="17"/>
      <c r="B10" s="72"/>
      <c r="C10" s="330" t="s">
        <v>464</v>
      </c>
      <c r="D10" s="73"/>
      <c r="E10" s="50"/>
      <c r="F10" s="89"/>
      <c r="G10" s="89"/>
      <c r="H10" s="75"/>
      <c r="I10" s="76"/>
      <c r="J10" s="77"/>
      <c r="K10" s="25"/>
      <c r="L10" s="53"/>
      <c r="M10" s="54"/>
      <c r="N10" s="92"/>
      <c r="O10" s="56"/>
      <c r="P10" s="79"/>
      <c r="Q10" s="31"/>
      <c r="R10" s="58"/>
    </row>
    <row r="11" spans="1:18" ht="21" customHeight="1">
      <c r="A11" s="80">
        <v>3</v>
      </c>
      <c r="B11" s="81" t="s">
        <v>465</v>
      </c>
      <c r="C11" s="60" t="s">
        <v>463</v>
      </c>
      <c r="D11" s="328">
        <v>1</v>
      </c>
      <c r="E11" s="62" t="s">
        <v>129</v>
      </c>
      <c r="F11" s="62"/>
      <c r="G11" s="62"/>
      <c r="H11" s="84"/>
      <c r="I11" s="64"/>
      <c r="J11" s="85">
        <f>INT(D11*I11)</f>
        <v>0</v>
      </c>
      <c r="K11" s="40"/>
      <c r="L11" s="67"/>
      <c r="M11" s="68"/>
      <c r="N11" s="69"/>
      <c r="O11" s="86"/>
      <c r="P11" s="93"/>
      <c r="Q11" s="46"/>
      <c r="R11" s="37"/>
    </row>
    <row r="12" spans="1:18" ht="21" customHeight="1">
      <c r="A12" s="17"/>
      <c r="B12" s="72"/>
      <c r="C12" s="48"/>
      <c r="D12" s="73"/>
      <c r="E12" s="50"/>
      <c r="F12" s="89"/>
      <c r="G12" s="89"/>
      <c r="H12" s="94"/>
      <c r="I12" s="76"/>
      <c r="J12" s="77"/>
      <c r="K12" s="25"/>
      <c r="L12" s="53"/>
      <c r="M12" s="54"/>
      <c r="N12" s="92"/>
      <c r="O12" s="56"/>
      <c r="P12" s="79"/>
      <c r="Q12" s="31"/>
      <c r="R12" s="58"/>
    </row>
    <row r="13" spans="1:18" ht="21" customHeight="1">
      <c r="A13" s="13">
        <v>4</v>
      </c>
      <c r="B13" s="81"/>
      <c r="C13" s="60"/>
      <c r="D13" s="328"/>
      <c r="E13" s="62"/>
      <c r="F13" s="62"/>
      <c r="G13" s="62"/>
      <c r="H13" s="84"/>
      <c r="I13" s="64"/>
      <c r="J13" s="85">
        <f>INT(D13*I13)</f>
        <v>0</v>
      </c>
      <c r="K13" s="40"/>
      <c r="L13" s="67"/>
      <c r="M13" s="68"/>
      <c r="N13" s="69"/>
      <c r="O13" s="86"/>
      <c r="P13" s="93"/>
      <c r="Q13" s="46"/>
      <c r="R13" s="37"/>
    </row>
    <row r="14" spans="1:18" ht="21" customHeight="1">
      <c r="A14" s="18"/>
      <c r="B14" s="72"/>
      <c r="C14" s="48"/>
      <c r="D14" s="73"/>
      <c r="E14" s="50"/>
      <c r="F14" s="89"/>
      <c r="G14" s="89"/>
      <c r="H14" s="94"/>
      <c r="I14" s="76"/>
      <c r="J14" s="77"/>
      <c r="K14" s="25"/>
      <c r="L14" s="53"/>
      <c r="M14" s="54"/>
      <c r="N14" s="95"/>
      <c r="O14" s="96"/>
      <c r="P14" s="79"/>
      <c r="Q14" s="31"/>
      <c r="R14" s="58"/>
    </row>
    <row r="15" spans="1:18" ht="21" customHeight="1">
      <c r="A15" s="13">
        <v>5</v>
      </c>
      <c r="B15" s="81" t="s">
        <v>466</v>
      </c>
      <c r="C15" s="60"/>
      <c r="D15" s="328">
        <v>10</v>
      </c>
      <c r="E15" s="62" t="s">
        <v>129</v>
      </c>
      <c r="F15" s="62"/>
      <c r="G15" s="62"/>
      <c r="H15" s="84"/>
      <c r="I15" s="64"/>
      <c r="J15" s="85">
        <f>INT(D15*I15)</f>
        <v>0</v>
      </c>
      <c r="K15" s="40"/>
      <c r="L15" s="67"/>
      <c r="M15" s="68"/>
      <c r="N15" s="43"/>
      <c r="O15" s="86"/>
      <c r="P15" s="93"/>
      <c r="Q15" s="46"/>
      <c r="R15" s="37"/>
    </row>
    <row r="16" spans="1:18" ht="21" customHeight="1">
      <c r="A16" s="17"/>
      <c r="B16" s="72"/>
      <c r="C16" s="330"/>
      <c r="D16" s="306"/>
      <c r="E16" s="50"/>
      <c r="F16" s="89"/>
      <c r="G16" s="89"/>
      <c r="H16" s="94"/>
      <c r="I16" s="76"/>
      <c r="J16" s="77"/>
      <c r="K16" s="25"/>
      <c r="L16" s="53"/>
      <c r="M16" s="54"/>
      <c r="N16" s="95"/>
      <c r="O16" s="96"/>
      <c r="P16" s="79"/>
      <c r="Q16" s="31"/>
      <c r="R16" s="58"/>
    </row>
    <row r="17" spans="1:18" ht="21" customHeight="1">
      <c r="A17" s="13">
        <v>6</v>
      </c>
      <c r="B17" s="81"/>
      <c r="C17" s="60"/>
      <c r="D17" s="297"/>
      <c r="E17" s="62"/>
      <c r="F17" s="62"/>
      <c r="G17" s="62"/>
      <c r="H17" s="37"/>
      <c r="I17" s="64"/>
      <c r="J17" s="85">
        <f>INT(D17*I17)</f>
        <v>0</v>
      </c>
      <c r="K17" s="40"/>
      <c r="L17" s="67"/>
      <c r="M17" s="68"/>
      <c r="N17" s="43"/>
      <c r="O17" s="86"/>
      <c r="P17" s="93"/>
      <c r="Q17" s="46"/>
      <c r="R17" s="37"/>
    </row>
    <row r="18" spans="1:18" ht="21" customHeight="1">
      <c r="A18" s="18"/>
      <c r="B18" s="72"/>
      <c r="C18" s="330" t="s">
        <v>461</v>
      </c>
      <c r="D18" s="306"/>
      <c r="E18" s="50"/>
      <c r="F18" s="89"/>
      <c r="G18" s="89"/>
      <c r="H18" s="94"/>
      <c r="I18" s="76"/>
      <c r="J18" s="77"/>
      <c r="K18" s="25"/>
      <c r="L18" s="53"/>
      <c r="M18" s="54"/>
      <c r="N18" s="95"/>
      <c r="O18" s="96"/>
      <c r="P18" s="79"/>
      <c r="Q18" s="31"/>
      <c r="R18" s="58"/>
    </row>
    <row r="19" spans="1:18" ht="21" customHeight="1">
      <c r="A19" s="13">
        <v>7</v>
      </c>
      <c r="B19" s="277" t="s">
        <v>521</v>
      </c>
      <c r="C19" s="60"/>
      <c r="D19" s="297">
        <v>1</v>
      </c>
      <c r="E19" s="62" t="s">
        <v>129</v>
      </c>
      <c r="F19" s="62"/>
      <c r="G19" s="62"/>
      <c r="H19" s="37"/>
      <c r="I19" s="64"/>
      <c r="J19" s="85">
        <f>INT(D19*I19)</f>
        <v>0</v>
      </c>
      <c r="K19" s="40"/>
      <c r="L19" s="67"/>
      <c r="M19" s="68"/>
      <c r="N19" s="101"/>
      <c r="O19" s="86"/>
      <c r="P19" s="102"/>
      <c r="Q19" s="46"/>
      <c r="R19" s="37"/>
    </row>
    <row r="20" spans="1:18" ht="21" customHeight="1">
      <c r="A20" s="17"/>
      <c r="B20" s="72"/>
      <c r="C20" s="48"/>
      <c r="D20" s="306"/>
      <c r="E20" s="50"/>
      <c r="F20" s="89"/>
      <c r="G20" s="89"/>
      <c r="H20" s="58"/>
      <c r="I20" s="76"/>
      <c r="J20" s="77"/>
      <c r="K20" s="25"/>
      <c r="L20" s="53"/>
      <c r="M20" s="54"/>
      <c r="N20" s="92"/>
      <c r="O20" s="56"/>
      <c r="P20" s="79"/>
      <c r="Q20" s="31"/>
      <c r="R20" s="58"/>
    </row>
    <row r="21" spans="1:18" ht="21" customHeight="1">
      <c r="A21" s="13">
        <v>8</v>
      </c>
      <c r="B21" s="280"/>
      <c r="C21" s="276"/>
      <c r="D21" s="297"/>
      <c r="E21" s="62"/>
      <c r="F21" s="62"/>
      <c r="G21" s="62"/>
      <c r="H21" s="37"/>
      <c r="I21" s="64"/>
      <c r="J21" s="85">
        <f>INT(D21*I21)</f>
        <v>0</v>
      </c>
      <c r="K21" s="40"/>
      <c r="L21" s="67"/>
      <c r="M21" s="68"/>
      <c r="N21" s="69"/>
      <c r="O21" s="86"/>
      <c r="P21" s="93"/>
      <c r="Q21" s="46"/>
      <c r="R21" s="37"/>
    </row>
    <row r="22" spans="1:18" ht="21" customHeight="1">
      <c r="A22" s="18"/>
      <c r="B22" s="72"/>
      <c r="C22" s="48" t="s">
        <v>468</v>
      </c>
      <c r="D22" s="306"/>
      <c r="E22" s="50"/>
      <c r="F22" s="74"/>
      <c r="G22" s="74"/>
      <c r="H22" s="22"/>
      <c r="I22" s="76"/>
      <c r="J22" s="77"/>
      <c r="K22" s="25"/>
      <c r="L22" s="53"/>
      <c r="M22" s="54"/>
      <c r="N22" s="78"/>
      <c r="O22" s="96"/>
      <c r="P22" s="79"/>
      <c r="Q22" s="31"/>
      <c r="R22" s="58"/>
    </row>
    <row r="23" spans="1:18" ht="21" customHeight="1">
      <c r="A23" s="13">
        <v>9</v>
      </c>
      <c r="B23" s="277" t="s">
        <v>467</v>
      </c>
      <c r="C23" s="60" t="s">
        <v>469</v>
      </c>
      <c r="D23" s="297">
        <v>10</v>
      </c>
      <c r="E23" s="62" t="s">
        <v>477</v>
      </c>
      <c r="F23" s="97"/>
      <c r="G23" s="97"/>
      <c r="H23" s="63"/>
      <c r="I23" s="64"/>
      <c r="J23" s="85">
        <f>INT(D23*I23)</f>
        <v>0</v>
      </c>
      <c r="K23" s="40"/>
      <c r="L23" s="67"/>
      <c r="M23" s="68"/>
      <c r="N23" s="43"/>
      <c r="O23" s="86"/>
      <c r="P23" s="93"/>
      <c r="Q23" s="46"/>
      <c r="R23" s="37"/>
    </row>
    <row r="24" spans="1:18" ht="21" customHeight="1">
      <c r="A24" s="18"/>
      <c r="B24" s="72"/>
      <c r="C24" s="48"/>
      <c r="D24" s="326"/>
      <c r="E24" s="50"/>
      <c r="F24" s="74"/>
      <c r="G24" s="74"/>
      <c r="H24" s="22"/>
      <c r="I24" s="76"/>
      <c r="J24" s="77"/>
      <c r="K24" s="25"/>
      <c r="L24" s="53"/>
      <c r="M24" s="54"/>
      <c r="N24" s="78"/>
      <c r="O24" s="96"/>
      <c r="P24" s="79"/>
      <c r="Q24" s="31"/>
      <c r="R24" s="58"/>
    </row>
    <row r="25" spans="1:18" ht="21" customHeight="1">
      <c r="A25" s="13">
        <v>10</v>
      </c>
      <c r="B25" s="81"/>
      <c r="C25" s="60"/>
      <c r="D25" s="297"/>
      <c r="E25" s="62"/>
      <c r="F25" s="97"/>
      <c r="G25" s="97"/>
      <c r="H25" s="63"/>
      <c r="I25" s="64"/>
      <c r="J25" s="85">
        <f>INT(D25*I25)</f>
        <v>0</v>
      </c>
      <c r="K25" s="40"/>
      <c r="L25" s="67"/>
      <c r="M25" s="68"/>
      <c r="N25" s="43"/>
      <c r="O25" s="86"/>
      <c r="P25" s="93"/>
      <c r="Q25" s="46"/>
      <c r="R25" s="37"/>
    </row>
    <row r="26" spans="1:18" ht="21" customHeight="1">
      <c r="A26" s="17"/>
      <c r="B26" s="72"/>
      <c r="C26" s="48" t="s">
        <v>471</v>
      </c>
      <c r="D26" s="326"/>
      <c r="E26" s="50"/>
      <c r="F26" s="74"/>
      <c r="G26" s="74"/>
      <c r="H26" s="75"/>
      <c r="I26" s="76"/>
      <c r="J26" s="77"/>
      <c r="K26" s="25"/>
      <c r="L26" s="53"/>
      <c r="M26" s="54"/>
      <c r="N26" s="95"/>
      <c r="O26" s="96"/>
      <c r="P26" s="79"/>
      <c r="Q26" s="31"/>
      <c r="R26" s="58"/>
    </row>
    <row r="27" spans="1:18" ht="21" customHeight="1">
      <c r="A27" s="13">
        <v>11</v>
      </c>
      <c r="B27" s="277" t="s">
        <v>470</v>
      </c>
      <c r="C27" s="60" t="s">
        <v>472</v>
      </c>
      <c r="D27" s="297">
        <v>1</v>
      </c>
      <c r="E27" s="62" t="s">
        <v>477</v>
      </c>
      <c r="F27" s="97"/>
      <c r="G27" s="97"/>
      <c r="H27" s="84"/>
      <c r="I27" s="64"/>
      <c r="J27" s="85">
        <f>INT(D27*I27)</f>
        <v>0</v>
      </c>
      <c r="K27" s="40"/>
      <c r="L27" s="67"/>
      <c r="M27" s="68"/>
      <c r="N27" s="105"/>
      <c r="O27" s="86"/>
      <c r="P27" s="93"/>
      <c r="Q27" s="46"/>
      <c r="R27" s="37"/>
    </row>
    <row r="28" spans="1:18" ht="21" customHeight="1">
      <c r="A28" s="17"/>
      <c r="B28" s="72"/>
      <c r="C28" s="48"/>
      <c r="D28" s="326"/>
      <c r="E28" s="50"/>
      <c r="F28" s="106"/>
      <c r="G28" s="106"/>
      <c r="H28" s="107"/>
      <c r="I28" s="76"/>
      <c r="J28" s="77"/>
      <c r="K28" s="25"/>
      <c r="L28" s="53"/>
      <c r="M28" s="54"/>
      <c r="N28" s="95"/>
      <c r="O28" s="96"/>
      <c r="P28" s="79"/>
      <c r="Q28" s="31"/>
      <c r="R28" s="58"/>
    </row>
    <row r="29" spans="1:18" ht="21" customHeight="1">
      <c r="A29" s="13">
        <v>12</v>
      </c>
      <c r="B29" s="81"/>
      <c r="C29" s="14"/>
      <c r="D29" s="297"/>
      <c r="E29" s="62"/>
      <c r="F29" s="108"/>
      <c r="G29" s="108"/>
      <c r="H29" s="37"/>
      <c r="I29" s="64"/>
      <c r="J29" s="85">
        <f>INT(D29*I29)</f>
        <v>0</v>
      </c>
      <c r="K29" s="40"/>
      <c r="L29" s="67"/>
      <c r="M29" s="68"/>
      <c r="N29" s="43"/>
      <c r="O29" s="86"/>
      <c r="P29" s="93"/>
      <c r="Q29" s="46"/>
      <c r="R29" s="37"/>
    </row>
    <row r="30" spans="1:18" ht="21" customHeight="1">
      <c r="A30" s="17"/>
      <c r="B30" s="72"/>
      <c r="C30" s="48" t="s">
        <v>471</v>
      </c>
      <c r="D30" s="326"/>
      <c r="E30" s="50"/>
      <c r="F30" s="106"/>
      <c r="G30" s="106"/>
      <c r="H30" s="107"/>
      <c r="I30" s="76"/>
      <c r="J30" s="77"/>
      <c r="K30" s="25"/>
      <c r="L30" s="53"/>
      <c r="M30" s="54"/>
      <c r="N30" s="95"/>
      <c r="O30" s="96"/>
      <c r="P30" s="79"/>
      <c r="Q30" s="31"/>
      <c r="R30" s="58"/>
    </row>
    <row r="31" spans="1:18" ht="21" customHeight="1">
      <c r="A31" s="13">
        <v>13</v>
      </c>
      <c r="B31" s="277" t="s">
        <v>477</v>
      </c>
      <c r="C31" s="60" t="s">
        <v>473</v>
      </c>
      <c r="D31" s="297">
        <v>1</v>
      </c>
      <c r="E31" s="62" t="s">
        <v>477</v>
      </c>
      <c r="F31" s="108"/>
      <c r="G31" s="108"/>
      <c r="H31" s="37"/>
      <c r="I31" s="64"/>
      <c r="J31" s="85">
        <f>INT(D31*I31)</f>
        <v>0</v>
      </c>
      <c r="K31" s="40"/>
      <c r="L31" s="67"/>
      <c r="M31" s="68"/>
      <c r="N31" s="43"/>
      <c r="O31" s="86"/>
      <c r="P31" s="93"/>
      <c r="Q31" s="46"/>
      <c r="R31" s="37"/>
    </row>
    <row r="32" spans="1:18" ht="21" customHeight="1">
      <c r="A32" s="17"/>
      <c r="B32" s="72"/>
      <c r="C32" s="48"/>
      <c r="D32" s="99"/>
      <c r="E32" s="50"/>
      <c r="F32" s="106"/>
      <c r="G32" s="106"/>
      <c r="H32" s="58"/>
      <c r="I32" s="76"/>
      <c r="J32" s="77"/>
      <c r="K32" s="25"/>
      <c r="L32" s="53"/>
      <c r="M32" s="54"/>
      <c r="N32" s="95"/>
      <c r="O32" s="96"/>
      <c r="P32" s="79"/>
      <c r="Q32" s="31"/>
      <c r="R32" s="58"/>
    </row>
    <row r="33" spans="1:18" ht="21" customHeight="1">
      <c r="A33" s="13">
        <v>14</v>
      </c>
      <c r="B33" s="81"/>
      <c r="C33" s="60"/>
      <c r="D33" s="297"/>
      <c r="E33" s="62"/>
      <c r="F33" s="108"/>
      <c r="G33" s="108"/>
      <c r="H33" s="37"/>
      <c r="I33" s="64"/>
      <c r="J33" s="85">
        <f>INT(D33*I33)</f>
        <v>0</v>
      </c>
      <c r="K33" s="40"/>
      <c r="L33" s="67"/>
      <c r="M33" s="68"/>
      <c r="N33" s="43"/>
      <c r="O33" s="86"/>
      <c r="P33" s="93"/>
      <c r="Q33" s="46"/>
      <c r="R33" s="37"/>
    </row>
    <row r="34" spans="1:18" ht="21" customHeight="1">
      <c r="A34" s="17"/>
      <c r="B34" s="72"/>
      <c r="C34" s="48" t="s">
        <v>476</v>
      </c>
      <c r="D34" s="99"/>
      <c r="E34" s="50"/>
      <c r="F34" s="106"/>
      <c r="G34" s="106"/>
      <c r="H34" s="58"/>
      <c r="I34" s="76"/>
      <c r="J34" s="77"/>
      <c r="K34" s="25"/>
      <c r="L34" s="53"/>
      <c r="M34" s="54"/>
      <c r="N34" s="95"/>
      <c r="O34" s="96"/>
      <c r="P34" s="79"/>
      <c r="Q34" s="31"/>
      <c r="R34" s="58"/>
    </row>
    <row r="35" spans="1:18" ht="21" customHeight="1">
      <c r="A35" s="13">
        <v>15</v>
      </c>
      <c r="B35" s="277" t="s">
        <v>474</v>
      </c>
      <c r="C35" s="276" t="s">
        <v>475</v>
      </c>
      <c r="D35" s="297">
        <v>16</v>
      </c>
      <c r="E35" s="62" t="s">
        <v>477</v>
      </c>
      <c r="F35" s="108"/>
      <c r="G35" s="108"/>
      <c r="H35" s="37"/>
      <c r="I35" s="64"/>
      <c r="J35" s="85">
        <f>INT(D35*I35)</f>
        <v>0</v>
      </c>
      <c r="K35" s="40"/>
      <c r="L35" s="67"/>
      <c r="M35" s="68"/>
      <c r="N35" s="43"/>
      <c r="O35" s="86"/>
      <c r="P35" s="93"/>
      <c r="Q35" s="46"/>
      <c r="R35" s="37"/>
    </row>
    <row r="36" spans="1:18" ht="21" customHeight="1">
      <c r="A36" s="17"/>
      <c r="B36" s="72"/>
      <c r="C36" s="48"/>
      <c r="D36" s="306"/>
      <c r="E36" s="50"/>
      <c r="F36" s="89"/>
      <c r="G36" s="89"/>
      <c r="H36" s="94"/>
      <c r="I36" s="76"/>
      <c r="J36" s="77"/>
      <c r="K36" s="25"/>
      <c r="L36" s="53"/>
      <c r="M36" s="54"/>
      <c r="N36" s="95"/>
      <c r="O36" s="56"/>
      <c r="P36" s="79"/>
      <c r="Q36" s="31"/>
      <c r="R36" s="58"/>
    </row>
    <row r="37" spans="1:18" ht="21" customHeight="1">
      <c r="A37" s="13">
        <v>16</v>
      </c>
      <c r="B37" s="81"/>
      <c r="C37" s="60"/>
      <c r="D37" s="297"/>
      <c r="E37" s="62"/>
      <c r="F37" s="62"/>
      <c r="G37" s="62"/>
      <c r="H37" s="98"/>
      <c r="I37" s="64"/>
      <c r="J37" s="85">
        <f>INT(D37*I37)</f>
        <v>0</v>
      </c>
      <c r="K37" s="40"/>
      <c r="L37" s="67"/>
      <c r="M37" s="68"/>
      <c r="N37" s="43"/>
      <c r="O37" s="86"/>
      <c r="P37" s="93"/>
      <c r="Q37" s="46"/>
      <c r="R37" s="37"/>
    </row>
    <row r="38" spans="1:18" ht="21" customHeight="1">
      <c r="A38" s="17"/>
      <c r="B38" s="72"/>
      <c r="C38" s="48" t="s">
        <v>478</v>
      </c>
      <c r="D38" s="326"/>
      <c r="E38" s="50"/>
      <c r="F38" s="89"/>
      <c r="G38" s="89"/>
      <c r="H38" s="94"/>
      <c r="I38" s="76"/>
      <c r="J38" s="77"/>
      <c r="K38" s="25"/>
      <c r="L38" s="53"/>
      <c r="M38" s="54"/>
      <c r="N38" s="95"/>
      <c r="O38" s="56"/>
      <c r="P38" s="79"/>
      <c r="Q38" s="31"/>
      <c r="R38" s="58"/>
    </row>
    <row r="39" spans="1:18" ht="21" customHeight="1">
      <c r="A39" s="13">
        <v>17</v>
      </c>
      <c r="B39" s="280" t="s">
        <v>477</v>
      </c>
      <c r="C39" s="276" t="s">
        <v>479</v>
      </c>
      <c r="D39" s="297">
        <v>4</v>
      </c>
      <c r="E39" s="62" t="s">
        <v>477</v>
      </c>
      <c r="F39" s="62"/>
      <c r="G39" s="62"/>
      <c r="H39" s="98"/>
      <c r="I39" s="64"/>
      <c r="J39" s="85">
        <f>INT(D39*I39)</f>
        <v>0</v>
      </c>
      <c r="K39" s="40"/>
      <c r="L39" s="67"/>
      <c r="M39" s="68"/>
      <c r="N39" s="43"/>
      <c r="O39" s="86"/>
      <c r="P39" s="93"/>
      <c r="Q39" s="46"/>
      <c r="R39" s="37"/>
    </row>
    <row r="40" spans="1:18" ht="21" customHeight="1">
      <c r="A40" s="17"/>
      <c r="B40" s="72"/>
      <c r="C40" s="48"/>
      <c r="D40" s="326"/>
      <c r="E40" s="50"/>
      <c r="F40" s="106"/>
      <c r="G40" s="106"/>
      <c r="H40" s="22"/>
      <c r="I40" s="76"/>
      <c r="J40" s="77"/>
      <c r="K40" s="25"/>
      <c r="L40" s="53"/>
      <c r="M40" s="54"/>
      <c r="N40" s="95"/>
      <c r="O40" s="56"/>
      <c r="P40" s="79"/>
      <c r="Q40" s="31"/>
      <c r="R40" s="58"/>
    </row>
    <row r="41" spans="1:18" ht="21" customHeight="1">
      <c r="A41" s="13">
        <v>18</v>
      </c>
      <c r="B41" s="277"/>
      <c r="C41" s="60"/>
      <c r="D41" s="297"/>
      <c r="E41" s="62"/>
      <c r="F41" s="108"/>
      <c r="G41" s="108"/>
      <c r="H41" s="100"/>
      <c r="I41" s="64"/>
      <c r="J41" s="85">
        <f>INT(D41*I41)</f>
        <v>0</v>
      </c>
      <c r="K41" s="40"/>
      <c r="L41" s="67"/>
      <c r="M41" s="68"/>
      <c r="N41" s="43"/>
      <c r="O41" s="86"/>
      <c r="P41" s="93"/>
      <c r="Q41" s="46"/>
      <c r="R41" s="37"/>
    </row>
    <row r="42" spans="1:18" ht="21" customHeight="1">
      <c r="A42" s="17"/>
      <c r="B42" s="72"/>
      <c r="C42" s="48" t="s">
        <v>480</v>
      </c>
      <c r="D42" s="326"/>
      <c r="E42" s="50"/>
      <c r="F42" s="106"/>
      <c r="G42" s="106"/>
      <c r="H42" s="22"/>
      <c r="I42" s="76"/>
      <c r="J42" s="77"/>
      <c r="K42" s="25"/>
      <c r="L42" s="53"/>
      <c r="M42" s="54"/>
      <c r="N42" s="95"/>
      <c r="O42" s="56"/>
      <c r="P42" s="79"/>
      <c r="Q42" s="109"/>
      <c r="R42" s="58"/>
    </row>
    <row r="43" spans="1:18" ht="21" customHeight="1">
      <c r="A43" s="13"/>
      <c r="B43" s="280" t="s">
        <v>477</v>
      </c>
      <c r="C43" s="276" t="s">
        <v>481</v>
      </c>
      <c r="D43" s="297">
        <v>4</v>
      </c>
      <c r="E43" s="62" t="s">
        <v>477</v>
      </c>
      <c r="F43" s="108"/>
      <c r="G43" s="108"/>
      <c r="H43" s="63"/>
      <c r="I43" s="64"/>
      <c r="J43" s="85">
        <f>INT(D43*I43)</f>
        <v>0</v>
      </c>
      <c r="K43" s="40"/>
      <c r="L43" s="110"/>
      <c r="M43" s="54"/>
      <c r="N43" s="101"/>
      <c r="O43" s="111"/>
      <c r="P43" s="102"/>
      <c r="Q43" s="112"/>
      <c r="R43" s="94"/>
    </row>
    <row r="44" spans="1:18" ht="21" customHeight="1">
      <c r="A44" s="17"/>
      <c r="B44" s="72"/>
      <c r="C44" s="48"/>
      <c r="D44" s="303"/>
      <c r="E44" s="115"/>
      <c r="F44" s="116"/>
      <c r="G44" s="116"/>
      <c r="H44" s="117"/>
      <c r="I44" s="118"/>
      <c r="J44" s="119"/>
      <c r="K44" s="120"/>
      <c r="L44" s="121"/>
      <c r="M44" s="122"/>
      <c r="N44" s="92"/>
      <c r="O44" s="56"/>
      <c r="P44" s="79"/>
      <c r="Q44" s="31"/>
      <c r="R44" s="58"/>
    </row>
    <row r="45" spans="1:18" ht="21" customHeight="1" thickBot="1">
      <c r="A45" s="123">
        <v>19</v>
      </c>
      <c r="B45" s="81"/>
      <c r="C45" s="60"/>
      <c r="D45" s="305"/>
      <c r="E45" s="127"/>
      <c r="F45" s="128"/>
      <c r="G45" s="128"/>
      <c r="H45" s="129"/>
      <c r="I45" s="130"/>
      <c r="J45" s="131">
        <f>INT(D45*I45)</f>
        <v>0</v>
      </c>
      <c r="K45" s="132"/>
      <c r="L45" s="133"/>
      <c r="M45" s="134"/>
      <c r="N45" s="135"/>
      <c r="O45" s="136"/>
      <c r="P45" s="137"/>
      <c r="Q45" s="138"/>
      <c r="R45" s="139"/>
    </row>
    <row r="46" spans="1:18" ht="21" customHeight="1" thickTop="1">
      <c r="A46" s="142"/>
      <c r="B46" s="272"/>
      <c r="C46" s="48" t="s">
        <v>482</v>
      </c>
      <c r="D46" s="334"/>
      <c r="E46" s="21"/>
      <c r="F46" s="21"/>
      <c r="G46" s="21"/>
      <c r="H46" s="22"/>
      <c r="I46" s="23"/>
      <c r="J46" s="24"/>
      <c r="K46" s="25"/>
      <c r="L46" s="26"/>
      <c r="M46" s="27"/>
      <c r="N46" s="28"/>
      <c r="O46" s="29"/>
      <c r="P46" s="30"/>
      <c r="Q46" s="31"/>
      <c r="R46" s="32"/>
    </row>
    <row r="47" spans="1:18" ht="21" customHeight="1">
      <c r="A47" s="15">
        <v>20</v>
      </c>
      <c r="B47" s="280" t="s">
        <v>477</v>
      </c>
      <c r="C47" s="276" t="s">
        <v>483</v>
      </c>
      <c r="D47" s="335">
        <v>1</v>
      </c>
      <c r="E47" s="36" t="s">
        <v>477</v>
      </c>
      <c r="F47" s="36"/>
      <c r="G47" s="36"/>
      <c r="H47" s="37"/>
      <c r="I47" s="38"/>
      <c r="J47" s="39">
        <f>INT(D47*I47)</f>
        <v>0</v>
      </c>
      <c r="K47" s="40"/>
      <c r="L47" s="41"/>
      <c r="M47" s="42"/>
      <c r="N47" s="43"/>
      <c r="O47" s="44"/>
      <c r="P47" s="45"/>
      <c r="Q47" s="46"/>
      <c r="R47" s="37"/>
    </row>
    <row r="48" spans="1:18" ht="21" customHeight="1">
      <c r="A48" s="17"/>
      <c r="B48" s="72"/>
      <c r="C48" s="48"/>
      <c r="D48" s="329"/>
      <c r="E48" s="89"/>
      <c r="F48" s="50"/>
      <c r="G48" s="50"/>
      <c r="H48" s="22"/>
      <c r="I48" s="51"/>
      <c r="J48" s="52"/>
      <c r="K48" s="25"/>
      <c r="L48" s="53"/>
      <c r="M48" s="54"/>
      <c r="N48" s="55"/>
      <c r="O48" s="56"/>
      <c r="P48" s="57"/>
      <c r="Q48" s="31"/>
      <c r="R48" s="58"/>
    </row>
    <row r="49" spans="1:18" ht="21" customHeight="1">
      <c r="A49" s="13">
        <v>21</v>
      </c>
      <c r="B49" s="280"/>
      <c r="C49" s="276"/>
      <c r="D49" s="297"/>
      <c r="E49" s="62"/>
      <c r="F49" s="62"/>
      <c r="G49" s="62"/>
      <c r="H49" s="63"/>
      <c r="I49" s="64"/>
      <c r="J49" s="85">
        <f>INT(D49*I49)</f>
        <v>0</v>
      </c>
      <c r="K49" s="66"/>
      <c r="L49" s="67"/>
      <c r="M49" s="68"/>
      <c r="N49" s="69"/>
      <c r="O49" s="44"/>
      <c r="P49" s="70"/>
      <c r="Q49" s="46"/>
      <c r="R49" s="37"/>
    </row>
    <row r="50" spans="1:18" ht="21" customHeight="1">
      <c r="A50" s="71"/>
      <c r="B50" s="72"/>
      <c r="C50" s="48" t="s">
        <v>485</v>
      </c>
      <c r="D50" s="73"/>
      <c r="E50" s="50"/>
      <c r="F50" s="74"/>
      <c r="G50" s="74"/>
      <c r="H50" s="75"/>
      <c r="I50" s="140"/>
      <c r="J50" s="116"/>
      <c r="K50" s="25"/>
      <c r="L50" s="53"/>
      <c r="M50" s="54"/>
      <c r="N50" s="78"/>
      <c r="O50" s="56"/>
      <c r="P50" s="79"/>
      <c r="Q50" s="31"/>
      <c r="R50" s="58"/>
    </row>
    <row r="51" spans="1:18" ht="21" customHeight="1">
      <c r="A51" s="80">
        <v>22</v>
      </c>
      <c r="B51" s="280" t="s">
        <v>477</v>
      </c>
      <c r="C51" s="276" t="s">
        <v>484</v>
      </c>
      <c r="D51" s="328">
        <v>2</v>
      </c>
      <c r="E51" s="62" t="s">
        <v>477</v>
      </c>
      <c r="F51" s="83"/>
      <c r="G51" s="83"/>
      <c r="H51" s="84"/>
      <c r="I51" s="64"/>
      <c r="J51" s="85">
        <f>INT(D51*I51)</f>
        <v>0</v>
      </c>
      <c r="K51" s="40"/>
      <c r="L51" s="67"/>
      <c r="M51" s="68"/>
      <c r="N51" s="43"/>
      <c r="O51" s="86"/>
      <c r="P51" s="87"/>
      <c r="Q51" s="46"/>
      <c r="R51" s="37"/>
    </row>
    <row r="52" spans="1:18" ht="21" customHeight="1">
      <c r="A52" s="71"/>
      <c r="B52" s="72"/>
      <c r="C52" s="48"/>
      <c r="D52" s="306"/>
      <c r="E52" s="50"/>
      <c r="F52" s="89"/>
      <c r="G52" s="89"/>
      <c r="H52" s="75"/>
      <c r="I52" s="76"/>
      <c r="J52" s="77"/>
      <c r="K52" s="25"/>
      <c r="L52" s="53"/>
      <c r="M52" s="54"/>
      <c r="N52" s="55"/>
      <c r="O52" s="56"/>
      <c r="P52" s="79"/>
      <c r="Q52" s="31"/>
      <c r="R52" s="58"/>
    </row>
    <row r="53" spans="1:18" ht="21" customHeight="1">
      <c r="A53" s="80">
        <v>23</v>
      </c>
      <c r="B53" s="81"/>
      <c r="C53" s="60"/>
      <c r="D53" s="297"/>
      <c r="E53" s="62"/>
      <c r="F53" s="62"/>
      <c r="G53" s="62"/>
      <c r="H53" s="84"/>
      <c r="I53" s="64"/>
      <c r="J53" s="85">
        <f>INT(D53*I53)</f>
        <v>0</v>
      </c>
      <c r="K53" s="40"/>
      <c r="L53" s="67"/>
      <c r="M53" s="68"/>
      <c r="N53" s="69"/>
      <c r="O53" s="86"/>
      <c r="P53" s="87"/>
      <c r="Q53" s="46"/>
      <c r="R53" s="37"/>
    </row>
    <row r="54" spans="1:18" ht="21" customHeight="1">
      <c r="A54" s="17"/>
      <c r="B54" s="72"/>
      <c r="C54" s="48" t="s">
        <v>486</v>
      </c>
      <c r="D54" s="306"/>
      <c r="E54" s="50"/>
      <c r="F54" s="89"/>
      <c r="G54" s="89"/>
      <c r="H54" s="58"/>
      <c r="I54" s="76"/>
      <c r="J54" s="77"/>
      <c r="K54" s="25"/>
      <c r="L54" s="53"/>
      <c r="M54" s="54"/>
      <c r="N54" s="92"/>
      <c r="O54" s="56"/>
      <c r="P54" s="79"/>
      <c r="Q54" s="31"/>
      <c r="R54" s="58"/>
    </row>
    <row r="55" spans="1:18" ht="21" customHeight="1">
      <c r="A55" s="80">
        <v>24</v>
      </c>
      <c r="B55" s="81" t="s">
        <v>488</v>
      </c>
      <c r="C55" s="276" t="s">
        <v>487</v>
      </c>
      <c r="D55" s="297">
        <v>2</v>
      </c>
      <c r="E55" s="62" t="s">
        <v>477</v>
      </c>
      <c r="F55" s="62"/>
      <c r="G55" s="62"/>
      <c r="H55" s="84"/>
      <c r="I55" s="64"/>
      <c r="J55" s="85">
        <f>INT(D55*I55)</f>
        <v>0</v>
      </c>
      <c r="K55" s="40"/>
      <c r="L55" s="67"/>
      <c r="M55" s="68"/>
      <c r="N55" s="69"/>
      <c r="O55" s="86"/>
      <c r="P55" s="93"/>
      <c r="Q55" s="46"/>
      <c r="R55" s="37"/>
    </row>
    <row r="56" spans="1:18" ht="21" customHeight="1">
      <c r="A56" s="17"/>
      <c r="B56" s="72"/>
      <c r="C56" s="48"/>
      <c r="D56" s="306"/>
      <c r="E56" s="50"/>
      <c r="F56" s="89"/>
      <c r="G56" s="89"/>
      <c r="H56" s="94"/>
      <c r="I56" s="76"/>
      <c r="J56" s="77"/>
      <c r="K56" s="25"/>
      <c r="L56" s="53"/>
      <c r="M56" s="54"/>
      <c r="N56" s="92"/>
      <c r="O56" s="56"/>
      <c r="P56" s="79"/>
      <c r="Q56" s="31"/>
      <c r="R56" s="58"/>
    </row>
    <row r="57" spans="1:18" ht="21" customHeight="1">
      <c r="A57" s="13">
        <v>25</v>
      </c>
      <c r="B57" s="81"/>
      <c r="C57" s="14"/>
      <c r="D57" s="297"/>
      <c r="E57" s="62"/>
      <c r="F57" s="62"/>
      <c r="G57" s="62"/>
      <c r="H57" s="37"/>
      <c r="I57" s="64"/>
      <c r="J57" s="85">
        <f>INT(D57*I57)</f>
        <v>0</v>
      </c>
      <c r="K57" s="40"/>
      <c r="L57" s="67"/>
      <c r="M57" s="68"/>
      <c r="N57" s="69"/>
      <c r="O57" s="86"/>
      <c r="P57" s="93"/>
      <c r="Q57" s="46"/>
      <c r="R57" s="37"/>
    </row>
    <row r="58" spans="1:18" ht="21" customHeight="1">
      <c r="A58" s="18"/>
      <c r="B58" s="72"/>
      <c r="C58" s="48" t="s">
        <v>490</v>
      </c>
      <c r="D58" s="306"/>
      <c r="E58" s="50"/>
      <c r="F58" s="74"/>
      <c r="G58" s="74"/>
      <c r="H58" s="94"/>
      <c r="I58" s="76"/>
      <c r="J58" s="77"/>
      <c r="K58" s="25"/>
      <c r="L58" s="53"/>
      <c r="M58" s="54"/>
      <c r="N58" s="95"/>
      <c r="O58" s="96"/>
      <c r="P58" s="79"/>
      <c r="Q58" s="31"/>
      <c r="R58" s="58"/>
    </row>
    <row r="59" spans="1:18" ht="21" customHeight="1">
      <c r="A59" s="13">
        <v>26</v>
      </c>
      <c r="B59" s="81" t="s">
        <v>489</v>
      </c>
      <c r="C59" s="60" t="s">
        <v>491</v>
      </c>
      <c r="D59" s="297">
        <v>2</v>
      </c>
      <c r="E59" s="62" t="s">
        <v>477</v>
      </c>
      <c r="F59" s="97"/>
      <c r="G59" s="97"/>
      <c r="H59" s="98"/>
      <c r="I59" s="64"/>
      <c r="J59" s="85">
        <f>INT(D59*I59)</f>
        <v>0</v>
      </c>
      <c r="K59" s="40"/>
      <c r="L59" s="67"/>
      <c r="M59" s="68"/>
      <c r="N59" s="43"/>
      <c r="O59" s="86"/>
      <c r="P59" s="93"/>
      <c r="Q59" s="46"/>
      <c r="R59" s="37"/>
    </row>
    <row r="60" spans="1:18" ht="21" customHeight="1">
      <c r="A60" s="17"/>
      <c r="B60" s="72"/>
      <c r="C60" s="48"/>
      <c r="D60" s="326"/>
      <c r="E60" s="50"/>
      <c r="F60" s="74"/>
      <c r="G60" s="74"/>
      <c r="H60" s="22"/>
      <c r="I60" s="76"/>
      <c r="J60" s="77"/>
      <c r="K60" s="25"/>
      <c r="L60" s="53"/>
      <c r="M60" s="54"/>
      <c r="N60" s="95"/>
      <c r="O60" s="96"/>
      <c r="P60" s="79"/>
      <c r="Q60" s="31"/>
      <c r="R60" s="58"/>
    </row>
    <row r="61" spans="1:18" ht="21" customHeight="1">
      <c r="A61" s="13">
        <v>27</v>
      </c>
      <c r="B61" s="81"/>
      <c r="C61" s="60"/>
      <c r="D61" s="297"/>
      <c r="E61" s="62"/>
      <c r="F61" s="97"/>
      <c r="G61" s="97"/>
      <c r="H61" s="100"/>
      <c r="I61" s="64"/>
      <c r="J61" s="85">
        <f>INT(D61*I61)</f>
        <v>0</v>
      </c>
      <c r="K61" s="40"/>
      <c r="L61" s="67"/>
      <c r="M61" s="68"/>
      <c r="N61" s="43"/>
      <c r="O61" s="86"/>
      <c r="P61" s="93"/>
      <c r="Q61" s="46"/>
      <c r="R61" s="37"/>
    </row>
    <row r="62" spans="1:18" ht="21" customHeight="1">
      <c r="A62" s="18"/>
      <c r="B62" s="72"/>
      <c r="C62" s="48" t="s">
        <v>494</v>
      </c>
      <c r="D62" s="326"/>
      <c r="E62" s="50"/>
      <c r="F62" s="74"/>
      <c r="G62" s="74"/>
      <c r="H62" s="22"/>
      <c r="I62" s="76"/>
      <c r="J62" s="77"/>
      <c r="K62" s="25"/>
      <c r="L62" s="53"/>
      <c r="M62" s="54"/>
      <c r="N62" s="95"/>
      <c r="O62" s="96"/>
      <c r="P62" s="79"/>
      <c r="Q62" s="31"/>
      <c r="R62" s="58"/>
    </row>
    <row r="63" spans="1:18" ht="21" customHeight="1">
      <c r="A63" s="13">
        <v>28</v>
      </c>
      <c r="B63" s="81" t="s">
        <v>492</v>
      </c>
      <c r="C63" s="60" t="s">
        <v>493</v>
      </c>
      <c r="D63" s="297">
        <v>11</v>
      </c>
      <c r="E63" s="62" t="s">
        <v>477</v>
      </c>
      <c r="F63" s="97"/>
      <c r="G63" s="97"/>
      <c r="H63" s="63"/>
      <c r="I63" s="64"/>
      <c r="J63" s="85">
        <f>INT(D63*I63)</f>
        <v>0</v>
      </c>
      <c r="K63" s="40"/>
      <c r="L63" s="67"/>
      <c r="M63" s="68"/>
      <c r="N63" s="101"/>
      <c r="O63" s="86"/>
      <c r="P63" s="102"/>
      <c r="Q63" s="46"/>
      <c r="R63" s="37"/>
    </row>
    <row r="64" spans="1:18" ht="21" customHeight="1">
      <c r="A64" s="17"/>
      <c r="B64" s="72"/>
      <c r="C64" s="48"/>
      <c r="D64" s="326"/>
      <c r="E64" s="50"/>
      <c r="F64" s="89"/>
      <c r="G64" s="89"/>
      <c r="H64" s="58"/>
      <c r="I64" s="76"/>
      <c r="J64" s="77"/>
      <c r="K64" s="25"/>
      <c r="L64" s="53"/>
      <c r="M64" s="54"/>
      <c r="N64" s="92"/>
      <c r="O64" s="56"/>
      <c r="P64" s="79"/>
      <c r="Q64" s="31"/>
      <c r="R64" s="58"/>
    </row>
    <row r="65" spans="1:18" ht="21" customHeight="1">
      <c r="A65" s="13">
        <v>29</v>
      </c>
      <c r="B65" s="81"/>
      <c r="C65" s="60"/>
      <c r="D65" s="297"/>
      <c r="E65" s="62"/>
      <c r="F65" s="62"/>
      <c r="G65" s="62"/>
      <c r="H65" s="37"/>
      <c r="I65" s="64"/>
      <c r="J65" s="85">
        <f>INT(D65*I65)</f>
        <v>0</v>
      </c>
      <c r="K65" s="40"/>
      <c r="L65" s="67"/>
      <c r="M65" s="68"/>
      <c r="N65" s="69"/>
      <c r="O65" s="86"/>
      <c r="P65" s="93"/>
      <c r="Q65" s="46"/>
      <c r="R65" s="37"/>
    </row>
    <row r="66" spans="1:18" ht="21" customHeight="1">
      <c r="A66" s="18"/>
      <c r="B66" s="72"/>
      <c r="C66" s="48" t="s">
        <v>499</v>
      </c>
      <c r="D66" s="306"/>
      <c r="E66" s="50"/>
      <c r="F66" s="74"/>
      <c r="G66" s="74"/>
      <c r="H66" s="22"/>
      <c r="I66" s="76"/>
      <c r="J66" s="77"/>
      <c r="K66" s="25"/>
      <c r="L66" s="53"/>
      <c r="M66" s="54"/>
      <c r="N66" s="78"/>
      <c r="O66" s="96"/>
      <c r="P66" s="79"/>
      <c r="Q66" s="31"/>
      <c r="R66" s="58"/>
    </row>
    <row r="67" spans="1:18" ht="21" customHeight="1">
      <c r="A67" s="13">
        <v>30</v>
      </c>
      <c r="B67" s="81" t="s">
        <v>498</v>
      </c>
      <c r="C67" s="60" t="s">
        <v>500</v>
      </c>
      <c r="D67" s="297">
        <v>2</v>
      </c>
      <c r="E67" s="62" t="s">
        <v>477</v>
      </c>
      <c r="F67" s="97"/>
      <c r="G67" s="97"/>
      <c r="H67" s="63"/>
      <c r="I67" s="64"/>
      <c r="J67" s="85">
        <f>INT(D67*I67)</f>
        <v>0</v>
      </c>
      <c r="K67" s="40"/>
      <c r="L67" s="67"/>
      <c r="M67" s="68"/>
      <c r="N67" s="43"/>
      <c r="O67" s="86"/>
      <c r="P67" s="93"/>
      <c r="Q67" s="46"/>
      <c r="R67" s="37"/>
    </row>
    <row r="68" spans="1:18" ht="21" customHeight="1">
      <c r="A68" s="18"/>
      <c r="B68" s="72"/>
      <c r="C68" s="48"/>
      <c r="D68" s="326"/>
      <c r="E68" s="50"/>
      <c r="F68" s="74"/>
      <c r="G68" s="74"/>
      <c r="H68" s="22"/>
      <c r="I68" s="76"/>
      <c r="J68" s="77"/>
      <c r="K68" s="25"/>
      <c r="L68" s="53"/>
      <c r="M68" s="54"/>
      <c r="N68" s="78"/>
      <c r="O68" s="96"/>
      <c r="P68" s="79"/>
      <c r="Q68" s="31"/>
      <c r="R68" s="58"/>
    </row>
    <row r="69" spans="1:18" ht="21" customHeight="1">
      <c r="A69" s="13">
        <v>31</v>
      </c>
      <c r="B69" s="81"/>
      <c r="C69" s="14"/>
      <c r="D69" s="297"/>
      <c r="E69" s="62"/>
      <c r="F69" s="97"/>
      <c r="G69" s="97"/>
      <c r="H69" s="63"/>
      <c r="I69" s="64"/>
      <c r="J69" s="85">
        <f>INT(D69*I69)</f>
        <v>0</v>
      </c>
      <c r="K69" s="40"/>
      <c r="L69" s="67"/>
      <c r="M69" s="68"/>
      <c r="N69" s="43"/>
      <c r="O69" s="86"/>
      <c r="P69" s="93"/>
      <c r="Q69" s="46"/>
      <c r="R69" s="37"/>
    </row>
    <row r="70" spans="1:18" ht="21" customHeight="1">
      <c r="A70" s="17"/>
      <c r="B70" s="72"/>
      <c r="C70" s="48" t="s">
        <v>496</v>
      </c>
      <c r="D70" s="306"/>
      <c r="E70" s="89"/>
      <c r="F70" s="74"/>
      <c r="G70" s="74"/>
      <c r="H70" s="75"/>
      <c r="I70" s="76"/>
      <c r="J70" s="77"/>
      <c r="K70" s="25"/>
      <c r="L70" s="53"/>
      <c r="M70" s="54"/>
      <c r="N70" s="95"/>
      <c r="O70" s="96"/>
      <c r="P70" s="79"/>
      <c r="Q70" s="31"/>
      <c r="R70" s="58"/>
    </row>
    <row r="71" spans="1:18" ht="21" customHeight="1">
      <c r="A71" s="13">
        <v>32</v>
      </c>
      <c r="B71" s="81" t="s">
        <v>495</v>
      </c>
      <c r="C71" s="60" t="s">
        <v>497</v>
      </c>
      <c r="D71" s="297">
        <v>12</v>
      </c>
      <c r="E71" s="62" t="s">
        <v>477</v>
      </c>
      <c r="F71" s="97"/>
      <c r="G71" s="97"/>
      <c r="H71" s="84"/>
      <c r="I71" s="64"/>
      <c r="J71" s="85">
        <f>INT(D71*I71)</f>
        <v>0</v>
      </c>
      <c r="K71" s="40"/>
      <c r="L71" s="67"/>
      <c r="M71" s="68"/>
      <c r="N71" s="105"/>
      <c r="O71" s="86"/>
      <c r="P71" s="93"/>
      <c r="Q71" s="46"/>
      <c r="R71" s="37"/>
    </row>
    <row r="72" spans="1:18" ht="21" customHeight="1">
      <c r="A72" s="17"/>
      <c r="B72" s="72"/>
      <c r="C72" s="48"/>
      <c r="D72" s="99"/>
      <c r="E72" s="89"/>
      <c r="F72" s="106"/>
      <c r="G72" s="106"/>
      <c r="H72" s="107"/>
      <c r="I72" s="76"/>
      <c r="J72" s="77"/>
      <c r="K72" s="25"/>
      <c r="L72" s="53"/>
      <c r="M72" s="54"/>
      <c r="N72" s="95"/>
      <c r="O72" s="96"/>
      <c r="P72" s="79"/>
      <c r="Q72" s="31"/>
      <c r="R72" s="58"/>
    </row>
    <row r="73" spans="1:18" ht="21" customHeight="1">
      <c r="A73" s="13">
        <v>33</v>
      </c>
      <c r="B73" s="280"/>
      <c r="C73" s="14"/>
      <c r="D73" s="297"/>
      <c r="E73" s="62"/>
      <c r="F73" s="108"/>
      <c r="G73" s="108"/>
      <c r="H73" s="37"/>
      <c r="I73" s="64"/>
      <c r="J73" s="85">
        <f>INT(D73*I73)</f>
        <v>0</v>
      </c>
      <c r="K73" s="40"/>
      <c r="L73" s="67"/>
      <c r="M73" s="68"/>
      <c r="N73" s="43"/>
      <c r="O73" s="86"/>
      <c r="P73" s="93"/>
      <c r="Q73" s="46"/>
      <c r="R73" s="37"/>
    </row>
    <row r="74" spans="1:18" ht="21" customHeight="1">
      <c r="A74" s="17"/>
      <c r="B74" s="72"/>
      <c r="C74" s="48" t="s">
        <v>486</v>
      </c>
      <c r="D74" s="326"/>
      <c r="E74" s="50"/>
      <c r="F74" s="106"/>
      <c r="G74" s="106"/>
      <c r="H74" s="107"/>
      <c r="I74" s="76"/>
      <c r="J74" s="77"/>
      <c r="K74" s="25"/>
      <c r="L74" s="53"/>
      <c r="M74" s="54"/>
      <c r="N74" s="95"/>
      <c r="O74" s="96"/>
      <c r="P74" s="79"/>
      <c r="Q74" s="31"/>
      <c r="R74" s="58"/>
    </row>
    <row r="75" spans="1:18" ht="21" customHeight="1">
      <c r="A75" s="13">
        <v>34</v>
      </c>
      <c r="B75" s="81" t="s">
        <v>501</v>
      </c>
      <c r="C75" s="60" t="s">
        <v>500</v>
      </c>
      <c r="D75" s="297">
        <v>2</v>
      </c>
      <c r="E75" s="62" t="s">
        <v>477</v>
      </c>
      <c r="F75" s="108"/>
      <c r="G75" s="108"/>
      <c r="H75" s="37"/>
      <c r="I75" s="64"/>
      <c r="J75" s="85">
        <f>INT(D75*I75)</f>
        <v>0</v>
      </c>
      <c r="K75" s="40"/>
      <c r="L75" s="67"/>
      <c r="M75" s="68"/>
      <c r="N75" s="43"/>
      <c r="O75" s="86"/>
      <c r="P75" s="93"/>
      <c r="Q75" s="46"/>
      <c r="R75" s="37"/>
    </row>
    <row r="76" spans="1:18" ht="21" customHeight="1">
      <c r="A76" s="17"/>
      <c r="B76" s="72"/>
      <c r="C76" s="48"/>
      <c r="D76" s="326"/>
      <c r="E76" s="50"/>
      <c r="F76" s="106"/>
      <c r="G76" s="106"/>
      <c r="H76" s="58"/>
      <c r="I76" s="76"/>
      <c r="J76" s="77"/>
      <c r="K76" s="25"/>
      <c r="L76" s="53"/>
      <c r="M76" s="54"/>
      <c r="N76" s="95"/>
      <c r="O76" s="96"/>
      <c r="P76" s="79"/>
      <c r="Q76" s="31"/>
      <c r="R76" s="58"/>
    </row>
    <row r="77" spans="1:18" ht="21" customHeight="1">
      <c r="A77" s="13">
        <v>35</v>
      </c>
      <c r="B77" s="277"/>
      <c r="C77" s="60"/>
      <c r="D77" s="297"/>
      <c r="E77" s="62"/>
      <c r="F77" s="108"/>
      <c r="G77" s="108"/>
      <c r="H77" s="37"/>
      <c r="I77" s="64"/>
      <c r="J77" s="85">
        <f>INT(D77*I77)</f>
        <v>0</v>
      </c>
      <c r="K77" s="40"/>
      <c r="L77" s="67"/>
      <c r="M77" s="68"/>
      <c r="N77" s="43"/>
      <c r="O77" s="86"/>
      <c r="P77" s="93"/>
      <c r="Q77" s="46"/>
      <c r="R77" s="37"/>
    </row>
    <row r="78" spans="1:18" ht="21" customHeight="1">
      <c r="A78" s="17"/>
      <c r="B78" s="72"/>
      <c r="C78" s="48"/>
      <c r="D78" s="326"/>
      <c r="E78" s="50"/>
      <c r="F78" s="106"/>
      <c r="G78" s="106"/>
      <c r="H78" s="58"/>
      <c r="I78" s="76"/>
      <c r="J78" s="77"/>
      <c r="K78" s="25"/>
      <c r="L78" s="53"/>
      <c r="M78" s="54"/>
      <c r="N78" s="95"/>
      <c r="O78" s="96"/>
      <c r="P78" s="79"/>
      <c r="Q78" s="31"/>
      <c r="R78" s="58"/>
    </row>
    <row r="79" spans="1:18" ht="21" customHeight="1">
      <c r="A79" s="13">
        <v>36</v>
      </c>
      <c r="B79" s="277" t="s">
        <v>502</v>
      </c>
      <c r="C79" s="60"/>
      <c r="D79" s="297">
        <v>10</v>
      </c>
      <c r="E79" s="62" t="s">
        <v>503</v>
      </c>
      <c r="F79" s="108"/>
      <c r="G79" s="108"/>
      <c r="H79" s="37"/>
      <c r="I79" s="64"/>
      <c r="J79" s="85">
        <f>INT(D79*I79)</f>
        <v>0</v>
      </c>
      <c r="K79" s="40"/>
      <c r="L79" s="67"/>
      <c r="M79" s="68"/>
      <c r="N79" s="43"/>
      <c r="O79" s="86"/>
      <c r="P79" s="93"/>
      <c r="Q79" s="46"/>
      <c r="R79" s="37"/>
    </row>
    <row r="80" spans="1:18" ht="21" customHeight="1">
      <c r="A80" s="17"/>
      <c r="B80" s="72"/>
      <c r="C80" s="48"/>
      <c r="D80" s="306"/>
      <c r="E80" s="50"/>
      <c r="F80" s="89"/>
      <c r="G80" s="89"/>
      <c r="H80" s="94"/>
      <c r="I80" s="76"/>
      <c r="J80" s="77"/>
      <c r="K80" s="25"/>
      <c r="L80" s="53"/>
      <c r="M80" s="54"/>
      <c r="N80" s="95"/>
      <c r="O80" s="56"/>
      <c r="P80" s="79"/>
      <c r="Q80" s="31"/>
      <c r="R80" s="58"/>
    </row>
    <row r="81" spans="1:18" ht="21" customHeight="1">
      <c r="A81" s="13">
        <v>37</v>
      </c>
      <c r="B81" s="81"/>
      <c r="C81" s="14"/>
      <c r="D81" s="297"/>
      <c r="E81" s="62"/>
      <c r="F81" s="62"/>
      <c r="G81" s="62"/>
      <c r="H81" s="98"/>
      <c r="I81" s="64"/>
      <c r="J81" s="85">
        <f>INT(D81*I81)</f>
        <v>0</v>
      </c>
      <c r="K81" s="40"/>
      <c r="L81" s="67"/>
      <c r="M81" s="68"/>
      <c r="N81" s="43"/>
      <c r="O81" s="86"/>
      <c r="P81" s="93"/>
      <c r="Q81" s="46"/>
      <c r="R81" s="37"/>
    </row>
    <row r="82" spans="1:18" ht="21" customHeight="1">
      <c r="A82" s="17"/>
      <c r="B82" s="72"/>
      <c r="C82" s="48"/>
      <c r="D82" s="326"/>
      <c r="E82" s="50"/>
      <c r="F82" s="89"/>
      <c r="G82" s="89"/>
      <c r="H82" s="94"/>
      <c r="I82" s="76"/>
      <c r="J82" s="77"/>
      <c r="K82" s="25"/>
      <c r="L82" s="53"/>
      <c r="M82" s="54"/>
      <c r="N82" s="95"/>
      <c r="O82" s="56"/>
      <c r="P82" s="79"/>
      <c r="Q82" s="31"/>
      <c r="R82" s="58"/>
    </row>
    <row r="83" spans="1:18" ht="21" customHeight="1">
      <c r="A83" s="13">
        <v>38</v>
      </c>
      <c r="B83" s="81" t="s">
        <v>516</v>
      </c>
      <c r="C83" s="60"/>
      <c r="D83" s="297"/>
      <c r="E83" s="62"/>
      <c r="F83" s="62"/>
      <c r="G83" s="62"/>
      <c r="H83" s="98"/>
      <c r="I83" s="64"/>
      <c r="J83" s="85">
        <f>INT(D83*I83)</f>
        <v>0</v>
      </c>
      <c r="K83" s="40"/>
      <c r="L83" s="67"/>
      <c r="M83" s="68"/>
      <c r="N83" s="43"/>
      <c r="O83" s="86"/>
      <c r="P83" s="93"/>
      <c r="Q83" s="46"/>
      <c r="R83" s="37"/>
    </row>
    <row r="84" spans="1:18" ht="21" customHeight="1">
      <c r="A84" s="17"/>
      <c r="B84" s="72"/>
      <c r="C84" s="48"/>
      <c r="D84" s="326"/>
      <c r="E84" s="89"/>
      <c r="F84" s="106"/>
      <c r="G84" s="106"/>
      <c r="H84" s="22"/>
      <c r="I84" s="76"/>
      <c r="J84" s="77"/>
      <c r="K84" s="25"/>
      <c r="L84" s="53"/>
      <c r="M84" s="54"/>
      <c r="N84" s="95"/>
      <c r="O84" s="56"/>
      <c r="P84" s="79"/>
      <c r="Q84" s="31"/>
      <c r="R84" s="58"/>
    </row>
    <row r="85" spans="1:18" ht="21" customHeight="1">
      <c r="A85" s="13">
        <v>39</v>
      </c>
      <c r="B85" s="81"/>
      <c r="C85" s="60"/>
      <c r="D85" s="297"/>
      <c r="E85" s="62"/>
      <c r="F85" s="108"/>
      <c r="G85" s="108"/>
      <c r="H85" s="100"/>
      <c r="I85" s="64"/>
      <c r="J85" s="85">
        <f>INT(D85*I85)</f>
        <v>0</v>
      </c>
      <c r="K85" s="40"/>
      <c r="L85" s="67"/>
      <c r="M85" s="68"/>
      <c r="N85" s="43"/>
      <c r="O85" s="86"/>
      <c r="P85" s="93"/>
      <c r="Q85" s="46"/>
      <c r="R85" s="37"/>
    </row>
    <row r="86" spans="1:18" ht="21" customHeight="1">
      <c r="A86" s="17"/>
      <c r="B86" s="72"/>
      <c r="C86" s="48"/>
      <c r="D86" s="326"/>
      <c r="E86" s="89"/>
      <c r="F86" s="106"/>
      <c r="G86" s="106"/>
      <c r="H86" s="22"/>
      <c r="I86" s="76"/>
      <c r="J86" s="77"/>
      <c r="K86" s="25"/>
      <c r="L86" s="53"/>
      <c r="M86" s="54"/>
      <c r="N86" s="95"/>
      <c r="O86" s="56"/>
      <c r="P86" s="79"/>
      <c r="Q86" s="109"/>
      <c r="R86" s="58"/>
    </row>
    <row r="87" spans="1:18" ht="21" customHeight="1">
      <c r="A87" s="13">
        <v>40</v>
      </c>
      <c r="B87" s="81" t="s">
        <v>516</v>
      </c>
      <c r="C87" s="14"/>
      <c r="D87" s="297"/>
      <c r="E87" s="62"/>
      <c r="F87" s="108"/>
      <c r="G87" s="108"/>
      <c r="H87" s="63"/>
      <c r="I87" s="64"/>
      <c r="J87" s="85">
        <f>INT(D87*I87)</f>
        <v>0</v>
      </c>
      <c r="K87" s="40"/>
      <c r="L87" s="110"/>
      <c r="M87" s="54"/>
      <c r="N87" s="101"/>
      <c r="O87" s="111"/>
      <c r="P87" s="102"/>
      <c r="Q87" s="112"/>
      <c r="R87" s="94"/>
    </row>
    <row r="88" spans="1:18" ht="21" customHeight="1">
      <c r="A88" s="17"/>
      <c r="B88" s="72"/>
      <c r="C88" s="113"/>
      <c r="D88" s="303"/>
      <c r="E88" s="115"/>
      <c r="F88" s="116"/>
      <c r="G88" s="116"/>
      <c r="H88" s="117"/>
      <c r="I88" s="118"/>
      <c r="J88" s="119"/>
      <c r="K88" s="120"/>
      <c r="L88" s="121"/>
      <c r="M88" s="122"/>
      <c r="N88" s="92"/>
      <c r="O88" s="56"/>
      <c r="P88" s="79"/>
      <c r="Q88" s="31"/>
      <c r="R88" s="58"/>
    </row>
    <row r="89" spans="1:18" ht="21" customHeight="1" thickBot="1">
      <c r="A89" s="123">
        <v>41</v>
      </c>
      <c r="B89" s="141" t="s">
        <v>18</v>
      </c>
      <c r="C89" s="125"/>
      <c r="D89" s="305"/>
      <c r="E89" s="127"/>
      <c r="F89" s="128"/>
      <c r="G89" s="128"/>
      <c r="H89" s="129"/>
      <c r="I89" s="130"/>
      <c r="J89" s="131">
        <f>INT(D89*I89)</f>
        <v>0</v>
      </c>
      <c r="K89" s="132"/>
      <c r="L89" s="133"/>
      <c r="M89" s="134"/>
      <c r="N89" s="135"/>
      <c r="O89" s="136"/>
      <c r="P89" s="137"/>
      <c r="Q89" s="138"/>
      <c r="R89" s="139"/>
    </row>
    <row r="90" spans="1:18" ht="21" customHeight="1" thickTop="1">
      <c r="A90" s="142"/>
      <c r="B90" s="19"/>
      <c r="C90" s="20"/>
      <c r="D90" s="20"/>
      <c r="E90" s="21"/>
      <c r="F90" s="21"/>
      <c r="G90" s="21"/>
      <c r="H90" s="22"/>
      <c r="I90" s="23"/>
      <c r="J90" s="24"/>
      <c r="K90" s="25"/>
      <c r="L90" s="26"/>
      <c r="M90" s="27"/>
      <c r="N90" s="28"/>
      <c r="O90" s="29"/>
      <c r="P90" s="30"/>
      <c r="Q90" s="31"/>
      <c r="R90" s="32"/>
    </row>
    <row r="91" spans="1:18" ht="21" customHeight="1">
      <c r="A91" s="15">
        <v>42</v>
      </c>
      <c r="B91" s="81" t="s">
        <v>517</v>
      </c>
      <c r="C91" s="34"/>
      <c r="D91" s="35"/>
      <c r="E91" s="36"/>
      <c r="F91" s="36"/>
      <c r="G91" s="36"/>
      <c r="H91" s="37"/>
      <c r="I91" s="38"/>
      <c r="J91" s="39">
        <f>INT(D91*I91)</f>
        <v>0</v>
      </c>
      <c r="K91" s="40"/>
      <c r="L91" s="41"/>
      <c r="M91" s="42"/>
      <c r="N91" s="43"/>
      <c r="O91" s="44"/>
      <c r="P91" s="45"/>
      <c r="Q91" s="46"/>
      <c r="R91" s="37"/>
    </row>
    <row r="92" spans="1:18" ht="21" customHeight="1">
      <c r="A92" s="17"/>
      <c r="B92" s="72"/>
      <c r="C92" s="48"/>
      <c r="D92" s="49"/>
      <c r="E92" s="50"/>
      <c r="F92" s="50"/>
      <c r="G92" s="50"/>
      <c r="H92" s="22"/>
      <c r="I92" s="51"/>
      <c r="J92" s="52"/>
      <c r="K92" s="25"/>
      <c r="L92" s="53"/>
      <c r="M92" s="54"/>
      <c r="N92" s="55"/>
      <c r="O92" s="56"/>
      <c r="P92" s="57"/>
      <c r="Q92" s="31"/>
      <c r="R92" s="58"/>
    </row>
    <row r="93" spans="1:18" ht="21" customHeight="1">
      <c r="A93" s="13">
        <v>43</v>
      </c>
      <c r="B93" s="280"/>
      <c r="C93" s="276"/>
      <c r="D93" s="297"/>
      <c r="E93" s="62"/>
      <c r="F93" s="62"/>
      <c r="G93" s="62"/>
      <c r="H93" s="63"/>
      <c r="I93" s="64"/>
      <c r="J93" s="85">
        <f>INT(D93*I93)</f>
        <v>0</v>
      </c>
      <c r="K93" s="66"/>
      <c r="L93" s="67"/>
      <c r="M93" s="68"/>
      <c r="N93" s="69"/>
      <c r="O93" s="44"/>
      <c r="P93" s="70"/>
      <c r="Q93" s="46"/>
      <c r="R93" s="37"/>
    </row>
    <row r="94" spans="1:18" ht="21" customHeight="1">
      <c r="A94" s="71"/>
      <c r="B94" s="72"/>
      <c r="C94" s="48"/>
      <c r="D94" s="327"/>
      <c r="E94" s="74"/>
      <c r="F94" s="74"/>
      <c r="G94" s="74"/>
      <c r="H94" s="75"/>
      <c r="I94" s="140"/>
      <c r="J94" s="116"/>
      <c r="K94" s="25"/>
      <c r="L94" s="53"/>
      <c r="M94" s="54"/>
      <c r="N94" s="78"/>
      <c r="O94" s="56"/>
      <c r="P94" s="79"/>
      <c r="Q94" s="31"/>
      <c r="R94" s="58"/>
    </row>
    <row r="95" spans="1:18" ht="21" customHeight="1">
      <c r="A95" s="80">
        <v>44</v>
      </c>
      <c r="B95" s="81" t="s">
        <v>518</v>
      </c>
      <c r="C95" s="60"/>
      <c r="D95" s="328"/>
      <c r="E95" s="62"/>
      <c r="F95" s="83"/>
      <c r="G95" s="83"/>
      <c r="H95" s="84"/>
      <c r="I95" s="64"/>
      <c r="J95" s="85">
        <f>INT(D95*I95)</f>
        <v>0</v>
      </c>
      <c r="K95" s="40"/>
      <c r="L95" s="67"/>
      <c r="M95" s="68"/>
      <c r="N95" s="43"/>
      <c r="O95" s="86"/>
      <c r="P95" s="87"/>
      <c r="Q95" s="46"/>
      <c r="R95" s="37"/>
    </row>
    <row r="96" spans="1:18" ht="21" customHeight="1">
      <c r="A96" s="71"/>
      <c r="B96" s="72"/>
      <c r="C96" s="48"/>
      <c r="D96" s="306"/>
      <c r="E96" s="89"/>
      <c r="F96" s="89"/>
      <c r="G96" s="89"/>
      <c r="H96" s="75"/>
      <c r="I96" s="76"/>
      <c r="J96" s="77"/>
      <c r="K96" s="25"/>
      <c r="L96" s="53"/>
      <c r="M96" s="54"/>
      <c r="N96" s="55"/>
      <c r="O96" s="56"/>
      <c r="P96" s="79"/>
      <c r="Q96" s="31"/>
      <c r="R96" s="58"/>
    </row>
    <row r="97" spans="1:18" ht="21" customHeight="1">
      <c r="A97" s="80">
        <v>45</v>
      </c>
      <c r="B97" s="280"/>
      <c r="C97" s="60"/>
      <c r="D97" s="297"/>
      <c r="E97" s="62"/>
      <c r="F97" s="62"/>
      <c r="G97" s="62"/>
      <c r="H97" s="84"/>
      <c r="I97" s="64"/>
      <c r="J97" s="85">
        <f>INT(D97*I97)</f>
        <v>0</v>
      </c>
      <c r="K97" s="40"/>
      <c r="L97" s="67"/>
      <c r="M97" s="68"/>
      <c r="N97" s="69"/>
      <c r="O97" s="86"/>
      <c r="P97" s="87"/>
      <c r="Q97" s="46"/>
      <c r="R97" s="37"/>
    </row>
    <row r="98" spans="1:18" ht="21" customHeight="1">
      <c r="A98" s="17"/>
      <c r="B98" s="72"/>
      <c r="C98" s="48"/>
      <c r="D98" s="306"/>
      <c r="E98" s="50"/>
      <c r="F98" s="89"/>
      <c r="G98" s="89"/>
      <c r="H98" s="58"/>
      <c r="I98" s="76"/>
      <c r="J98" s="77"/>
      <c r="K98" s="25"/>
      <c r="L98" s="53"/>
      <c r="M98" s="54"/>
      <c r="N98" s="92"/>
      <c r="O98" s="56"/>
      <c r="P98" s="79"/>
      <c r="Q98" s="31"/>
      <c r="R98" s="58"/>
    </row>
    <row r="99" spans="1:18" ht="21" customHeight="1">
      <c r="A99" s="80">
        <v>46</v>
      </c>
      <c r="B99" s="81" t="s">
        <v>519</v>
      </c>
      <c r="C99" s="60"/>
      <c r="D99" s="297"/>
      <c r="E99" s="62"/>
      <c r="F99" s="62"/>
      <c r="G99" s="62"/>
      <c r="H99" s="84"/>
      <c r="I99" s="64"/>
      <c r="J99" s="85">
        <f>INT(D99*I99)</f>
        <v>0</v>
      </c>
      <c r="K99" s="40"/>
      <c r="L99" s="67"/>
      <c r="M99" s="68"/>
      <c r="N99" s="69"/>
      <c r="O99" s="86"/>
      <c r="P99" s="93"/>
      <c r="Q99" s="46"/>
      <c r="R99" s="37"/>
    </row>
    <row r="100" spans="1:18" ht="21" customHeight="1">
      <c r="A100" s="17"/>
      <c r="B100" s="72"/>
      <c r="C100" s="48"/>
      <c r="D100" s="306"/>
      <c r="E100" s="50"/>
      <c r="F100" s="89"/>
      <c r="G100" s="89"/>
      <c r="H100" s="94"/>
      <c r="I100" s="76"/>
      <c r="J100" s="77"/>
      <c r="K100" s="25"/>
      <c r="L100" s="53"/>
      <c r="M100" s="54"/>
      <c r="N100" s="92"/>
      <c r="O100" s="56"/>
      <c r="P100" s="79"/>
      <c r="Q100" s="31"/>
      <c r="R100" s="58"/>
    </row>
    <row r="101" spans="1:18" ht="21" customHeight="1">
      <c r="A101" s="13">
        <v>47</v>
      </c>
      <c r="B101" s="81"/>
      <c r="C101" s="14"/>
      <c r="D101" s="297"/>
      <c r="E101" s="62"/>
      <c r="F101" s="62"/>
      <c r="G101" s="62"/>
      <c r="H101" s="37"/>
      <c r="I101" s="64"/>
      <c r="J101" s="85">
        <f>INT(D101*I101)</f>
        <v>0</v>
      </c>
      <c r="K101" s="40"/>
      <c r="L101" s="67"/>
      <c r="M101" s="68"/>
      <c r="N101" s="69"/>
      <c r="O101" s="86"/>
      <c r="P101" s="93"/>
      <c r="Q101" s="46"/>
      <c r="R101" s="37"/>
    </row>
    <row r="102" spans="1:18" ht="21" customHeight="1">
      <c r="A102" s="18"/>
      <c r="B102" s="72"/>
      <c r="C102" s="48"/>
      <c r="D102" s="306"/>
      <c r="E102" s="50"/>
      <c r="F102" s="74"/>
      <c r="G102" s="74"/>
      <c r="H102" s="94"/>
      <c r="I102" s="76"/>
      <c r="J102" s="77"/>
      <c r="K102" s="25"/>
      <c r="L102" s="53"/>
      <c r="M102" s="54"/>
      <c r="N102" s="95"/>
      <c r="O102" s="96"/>
      <c r="P102" s="79"/>
      <c r="Q102" s="31"/>
      <c r="R102" s="58"/>
    </row>
    <row r="103" spans="1:18" ht="21" customHeight="1">
      <c r="A103" s="13">
        <v>48</v>
      </c>
      <c r="B103" s="81" t="s">
        <v>520</v>
      </c>
      <c r="C103" s="60"/>
      <c r="D103" s="297"/>
      <c r="E103" s="62"/>
      <c r="F103" s="97"/>
      <c r="G103" s="97"/>
      <c r="H103" s="98"/>
      <c r="I103" s="64"/>
      <c r="J103" s="85">
        <f>INT(D103*I103)</f>
        <v>0</v>
      </c>
      <c r="K103" s="40"/>
      <c r="L103" s="67"/>
      <c r="M103" s="68"/>
      <c r="N103" s="43"/>
      <c r="O103" s="86"/>
      <c r="P103" s="93"/>
      <c r="Q103" s="46"/>
      <c r="R103" s="37"/>
    </row>
    <row r="104" spans="1:18" ht="21" customHeight="1">
      <c r="A104" s="17"/>
      <c r="B104" s="72"/>
      <c r="C104" s="48"/>
      <c r="D104" s="99"/>
      <c r="E104" s="89"/>
      <c r="F104" s="74"/>
      <c r="G104" s="74"/>
      <c r="H104" s="22"/>
      <c r="I104" s="76"/>
      <c r="J104" s="77"/>
      <c r="K104" s="25"/>
      <c r="L104" s="53"/>
      <c r="M104" s="54"/>
      <c r="N104" s="95"/>
      <c r="O104" s="96"/>
      <c r="P104" s="79"/>
      <c r="Q104" s="31"/>
      <c r="R104" s="58"/>
    </row>
    <row r="105" spans="1:18" ht="21" customHeight="1">
      <c r="A105" s="13">
        <v>49</v>
      </c>
      <c r="B105" s="81"/>
      <c r="C105" s="60"/>
      <c r="D105" s="61"/>
      <c r="E105" s="62"/>
      <c r="F105" s="97"/>
      <c r="G105" s="97"/>
      <c r="H105" s="100"/>
      <c r="I105" s="64"/>
      <c r="J105" s="85">
        <f>INT(D105*I105)</f>
        <v>0</v>
      </c>
      <c r="K105" s="40"/>
      <c r="L105" s="67"/>
      <c r="M105" s="68"/>
      <c r="N105" s="43"/>
      <c r="O105" s="86"/>
      <c r="P105" s="93"/>
      <c r="Q105" s="46"/>
      <c r="R105" s="37"/>
    </row>
    <row r="106" spans="1:18" ht="21" customHeight="1">
      <c r="A106" s="18"/>
      <c r="B106" s="72"/>
      <c r="C106" s="48"/>
      <c r="D106" s="306"/>
      <c r="E106" s="89"/>
      <c r="F106" s="74"/>
      <c r="G106" s="74"/>
      <c r="H106" s="22"/>
      <c r="I106" s="76"/>
      <c r="J106" s="77"/>
      <c r="K106" s="25"/>
      <c r="L106" s="53"/>
      <c r="M106" s="54"/>
      <c r="N106" s="95"/>
      <c r="O106" s="96"/>
      <c r="P106" s="79"/>
      <c r="Q106" s="31"/>
      <c r="R106" s="58"/>
    </row>
    <row r="107" spans="1:18" ht="21" customHeight="1">
      <c r="A107" s="13">
        <v>50</v>
      </c>
      <c r="B107" s="81" t="s">
        <v>522</v>
      </c>
      <c r="C107" s="60"/>
      <c r="D107" s="297"/>
      <c r="E107" s="62"/>
      <c r="F107" s="97"/>
      <c r="G107" s="97"/>
      <c r="H107" s="63"/>
      <c r="I107" s="64"/>
      <c r="J107" s="85">
        <f>INT(D107*I107)</f>
        <v>0</v>
      </c>
      <c r="K107" s="40"/>
      <c r="L107" s="67"/>
      <c r="M107" s="68"/>
      <c r="N107" s="101"/>
      <c r="O107" s="86"/>
      <c r="P107" s="102"/>
      <c r="Q107" s="46"/>
      <c r="R107" s="37"/>
    </row>
    <row r="108" spans="1:18" ht="21" customHeight="1">
      <c r="A108" s="17"/>
      <c r="B108" s="72"/>
      <c r="C108" s="48"/>
      <c r="D108" s="306"/>
      <c r="E108" s="50"/>
      <c r="F108" s="89"/>
      <c r="G108" s="89"/>
      <c r="H108" s="58"/>
      <c r="I108" s="76"/>
      <c r="J108" s="77"/>
      <c r="K108" s="25"/>
      <c r="L108" s="53"/>
      <c r="M108" s="54"/>
      <c r="N108" s="92"/>
      <c r="O108" s="56"/>
      <c r="P108" s="79"/>
      <c r="Q108" s="31"/>
      <c r="R108" s="58"/>
    </row>
    <row r="109" spans="1:18" ht="21" customHeight="1">
      <c r="A109" s="13">
        <v>51</v>
      </c>
      <c r="B109" s="277"/>
      <c r="C109" s="60"/>
      <c r="D109" s="297"/>
      <c r="E109" s="62"/>
      <c r="F109" s="62"/>
      <c r="G109" s="62"/>
      <c r="H109" s="37"/>
      <c r="I109" s="64"/>
      <c r="J109" s="85">
        <f>INT(D109*I109)</f>
        <v>0</v>
      </c>
      <c r="K109" s="40"/>
      <c r="L109" s="67"/>
      <c r="M109" s="68"/>
      <c r="N109" s="69"/>
      <c r="O109" s="86"/>
      <c r="P109" s="93"/>
      <c r="Q109" s="46"/>
      <c r="R109" s="37"/>
    </row>
    <row r="110" spans="1:18" ht="21" customHeight="1">
      <c r="A110" s="18"/>
      <c r="B110" s="72"/>
      <c r="C110" s="48"/>
      <c r="D110" s="306"/>
      <c r="E110" s="50"/>
      <c r="F110" s="74"/>
      <c r="G110" s="74"/>
      <c r="H110" s="22"/>
      <c r="I110" s="76"/>
      <c r="J110" s="77"/>
      <c r="K110" s="25"/>
      <c r="L110" s="53"/>
      <c r="M110" s="54"/>
      <c r="N110" s="78"/>
      <c r="O110" s="96"/>
      <c r="P110" s="79"/>
      <c r="Q110" s="31"/>
      <c r="R110" s="58"/>
    </row>
    <row r="111" spans="1:18" ht="21" customHeight="1">
      <c r="A111" s="13">
        <v>52</v>
      </c>
      <c r="B111" s="81" t="s">
        <v>523</v>
      </c>
      <c r="C111" s="14"/>
      <c r="D111" s="61">
        <v>76.5</v>
      </c>
      <c r="E111" s="62" t="s">
        <v>526</v>
      </c>
      <c r="F111" s="97"/>
      <c r="G111" s="97"/>
      <c r="H111" s="63"/>
      <c r="I111" s="64"/>
      <c r="J111" s="85">
        <f>INT(D111*I111)</f>
        <v>0</v>
      </c>
      <c r="K111" s="40"/>
      <c r="L111" s="67"/>
      <c r="M111" s="68"/>
      <c r="N111" s="43"/>
      <c r="O111" s="86"/>
      <c r="P111" s="93"/>
      <c r="Q111" s="46"/>
      <c r="R111" s="37"/>
    </row>
    <row r="112" spans="1:18" ht="21" customHeight="1">
      <c r="A112" s="18"/>
      <c r="B112" s="72"/>
      <c r="C112" s="48"/>
      <c r="D112" s="306"/>
      <c r="E112" s="50"/>
      <c r="F112" s="74"/>
      <c r="G112" s="74"/>
      <c r="H112" s="22"/>
      <c r="I112" s="76"/>
      <c r="J112" s="77"/>
      <c r="K112" s="25"/>
      <c r="L112" s="53"/>
      <c r="M112" s="54"/>
      <c r="N112" s="78"/>
      <c r="O112" s="96"/>
      <c r="P112" s="79"/>
      <c r="Q112" s="31"/>
      <c r="R112" s="58"/>
    </row>
    <row r="113" spans="1:18" ht="21" customHeight="1">
      <c r="A113" s="13">
        <v>53</v>
      </c>
      <c r="B113" s="81"/>
      <c r="C113" s="60"/>
      <c r="D113" s="297"/>
      <c r="E113" s="62"/>
      <c r="F113" s="97"/>
      <c r="G113" s="97"/>
      <c r="H113" s="63"/>
      <c r="I113" s="64"/>
      <c r="J113" s="85">
        <f>INT(D113*I113)</f>
        <v>0</v>
      </c>
      <c r="K113" s="40"/>
      <c r="L113" s="67"/>
      <c r="M113" s="68"/>
      <c r="N113" s="43"/>
      <c r="O113" s="86"/>
      <c r="P113" s="93"/>
      <c r="Q113" s="46"/>
      <c r="R113" s="37"/>
    </row>
    <row r="114" spans="1:18" ht="21" customHeight="1">
      <c r="A114" s="17"/>
      <c r="B114" s="72"/>
      <c r="C114" s="48"/>
      <c r="D114" s="99"/>
      <c r="E114" s="89"/>
      <c r="F114" s="74"/>
      <c r="G114" s="74"/>
      <c r="H114" s="75"/>
      <c r="I114" s="76"/>
      <c r="J114" s="77"/>
      <c r="K114" s="25"/>
      <c r="L114" s="53"/>
      <c r="M114" s="54"/>
      <c r="N114" s="95"/>
      <c r="O114" s="96"/>
      <c r="P114" s="79"/>
      <c r="Q114" s="31"/>
      <c r="R114" s="58"/>
    </row>
    <row r="115" spans="1:18" ht="21" customHeight="1">
      <c r="A115" s="13">
        <v>54</v>
      </c>
      <c r="B115" s="81" t="s">
        <v>525</v>
      </c>
      <c r="C115" s="14"/>
      <c r="D115" s="61">
        <v>2</v>
      </c>
      <c r="E115" s="62" t="s">
        <v>506</v>
      </c>
      <c r="F115" s="97"/>
      <c r="G115" s="97"/>
      <c r="H115" s="84"/>
      <c r="I115" s="64"/>
      <c r="J115" s="85">
        <f>INT(D115*I115)</f>
        <v>0</v>
      </c>
      <c r="K115" s="40"/>
      <c r="L115" s="67"/>
      <c r="M115" s="68"/>
      <c r="N115" s="105"/>
      <c r="O115" s="86"/>
      <c r="P115" s="93"/>
      <c r="Q115" s="46"/>
      <c r="R115" s="37"/>
    </row>
    <row r="116" spans="1:18" ht="21" customHeight="1">
      <c r="A116" s="17"/>
      <c r="B116" s="72"/>
      <c r="C116" s="48"/>
      <c r="D116" s="88"/>
      <c r="E116" s="74"/>
      <c r="F116" s="106"/>
      <c r="G116" s="106"/>
      <c r="H116" s="107"/>
      <c r="I116" s="76"/>
      <c r="J116" s="77"/>
      <c r="K116" s="25"/>
      <c r="L116" s="53"/>
      <c r="M116" s="54"/>
      <c r="N116" s="95"/>
      <c r="O116" s="96"/>
      <c r="P116" s="79"/>
      <c r="Q116" s="31"/>
      <c r="R116" s="58"/>
    </row>
    <row r="117" spans="1:18" ht="21" customHeight="1">
      <c r="A117" s="13">
        <v>55</v>
      </c>
      <c r="B117" s="280"/>
      <c r="C117" s="60"/>
      <c r="D117" s="297"/>
      <c r="E117" s="62"/>
      <c r="F117" s="108"/>
      <c r="G117" s="108"/>
      <c r="H117" s="37"/>
      <c r="I117" s="64"/>
      <c r="J117" s="85">
        <f>INT(D117*I117)</f>
        <v>0</v>
      </c>
      <c r="K117" s="40"/>
      <c r="L117" s="67"/>
      <c r="M117" s="68"/>
      <c r="N117" s="43"/>
      <c r="O117" s="86"/>
      <c r="P117" s="93"/>
      <c r="Q117" s="46"/>
      <c r="R117" s="37"/>
    </row>
    <row r="118" spans="1:18" ht="21" customHeight="1">
      <c r="A118" s="17"/>
      <c r="B118" s="72"/>
      <c r="C118" s="48"/>
      <c r="D118" s="306"/>
      <c r="E118" s="89"/>
      <c r="F118" s="106"/>
      <c r="G118" s="106"/>
      <c r="H118" s="107"/>
      <c r="I118" s="76"/>
      <c r="J118" s="77"/>
      <c r="K118" s="25"/>
      <c r="L118" s="53"/>
      <c r="M118" s="54"/>
      <c r="N118" s="95"/>
      <c r="O118" s="96"/>
      <c r="P118" s="79"/>
      <c r="Q118" s="31"/>
      <c r="R118" s="58"/>
    </row>
    <row r="119" spans="1:18" ht="21" customHeight="1">
      <c r="A119" s="13">
        <v>56</v>
      </c>
      <c r="B119" s="81" t="s">
        <v>524</v>
      </c>
      <c r="C119" s="60"/>
      <c r="D119" s="61">
        <v>36.97</v>
      </c>
      <c r="E119" s="62" t="s">
        <v>526</v>
      </c>
      <c r="F119" s="108"/>
      <c r="G119" s="108"/>
      <c r="H119" s="37"/>
      <c r="I119" s="64"/>
      <c r="J119" s="85">
        <f>INT(D119*I119)</f>
        <v>0</v>
      </c>
      <c r="K119" s="40"/>
      <c r="L119" s="67"/>
      <c r="M119" s="68"/>
      <c r="N119" s="43"/>
      <c r="O119" s="86"/>
      <c r="P119" s="93"/>
      <c r="Q119" s="46"/>
      <c r="R119" s="37"/>
    </row>
    <row r="120" spans="1:18" ht="21" customHeight="1">
      <c r="A120" s="17"/>
      <c r="B120" s="72"/>
      <c r="C120" s="48"/>
      <c r="D120" s="306"/>
      <c r="E120" s="89"/>
      <c r="F120" s="106"/>
      <c r="G120" s="106"/>
      <c r="H120" s="58"/>
      <c r="I120" s="76"/>
      <c r="J120" s="77"/>
      <c r="K120" s="25"/>
      <c r="L120" s="53"/>
      <c r="M120" s="54"/>
      <c r="N120" s="95"/>
      <c r="O120" s="96"/>
      <c r="P120" s="79"/>
      <c r="Q120" s="31"/>
      <c r="R120" s="58"/>
    </row>
    <row r="121" spans="1:18" ht="21" customHeight="1">
      <c r="A121" s="13">
        <v>57</v>
      </c>
      <c r="B121" s="81"/>
      <c r="C121" s="14"/>
      <c r="D121" s="297"/>
      <c r="E121" s="62"/>
      <c r="F121" s="108"/>
      <c r="G121" s="108"/>
      <c r="H121" s="37"/>
      <c r="I121" s="64"/>
      <c r="J121" s="85">
        <f>INT(D121*I121)</f>
        <v>0</v>
      </c>
      <c r="K121" s="40"/>
      <c r="L121" s="67"/>
      <c r="M121" s="68"/>
      <c r="N121" s="43"/>
      <c r="O121" s="86"/>
      <c r="P121" s="93"/>
      <c r="Q121" s="46"/>
      <c r="R121" s="37"/>
    </row>
    <row r="122" spans="1:18" ht="21" customHeight="1">
      <c r="A122" s="17"/>
      <c r="B122" s="72"/>
      <c r="C122" s="48"/>
      <c r="D122" s="306"/>
      <c r="E122" s="89"/>
      <c r="F122" s="106"/>
      <c r="G122" s="106"/>
      <c r="H122" s="58"/>
      <c r="I122" s="76"/>
      <c r="J122" s="77"/>
      <c r="K122" s="25"/>
      <c r="L122" s="53"/>
      <c r="M122" s="54"/>
      <c r="N122" s="95"/>
      <c r="O122" s="96"/>
      <c r="P122" s="79"/>
      <c r="Q122" s="31"/>
      <c r="R122" s="58"/>
    </row>
    <row r="123" spans="1:18" ht="21" customHeight="1">
      <c r="A123" s="13">
        <v>58</v>
      </c>
      <c r="B123" s="81" t="s">
        <v>525</v>
      </c>
      <c r="C123" s="14"/>
      <c r="D123" s="61">
        <v>4</v>
      </c>
      <c r="E123" s="62" t="s">
        <v>506</v>
      </c>
      <c r="F123" s="108"/>
      <c r="G123" s="108"/>
      <c r="H123" s="37"/>
      <c r="I123" s="64"/>
      <c r="J123" s="85">
        <f>INT(D123*I123)</f>
        <v>0</v>
      </c>
      <c r="K123" s="40"/>
      <c r="L123" s="67"/>
      <c r="M123" s="68"/>
      <c r="N123" s="43"/>
      <c r="O123" s="86"/>
      <c r="P123" s="93"/>
      <c r="Q123" s="46"/>
      <c r="R123" s="37"/>
    </row>
    <row r="124" spans="1:18" ht="21" customHeight="1">
      <c r="A124" s="17"/>
      <c r="B124" s="72"/>
      <c r="C124" s="48"/>
      <c r="D124" s="91"/>
      <c r="E124" s="89"/>
      <c r="F124" s="89"/>
      <c r="G124" s="89"/>
      <c r="H124" s="94"/>
      <c r="I124" s="76"/>
      <c r="J124" s="77"/>
      <c r="K124" s="25"/>
      <c r="L124" s="53"/>
      <c r="M124" s="54"/>
      <c r="N124" s="95"/>
      <c r="O124" s="56"/>
      <c r="P124" s="79"/>
      <c r="Q124" s="31"/>
      <c r="R124" s="58"/>
    </row>
    <row r="125" spans="1:18" ht="21" customHeight="1">
      <c r="A125" s="13">
        <v>59</v>
      </c>
      <c r="B125" s="81"/>
      <c r="C125" s="14"/>
      <c r="D125" s="61"/>
      <c r="E125" s="62"/>
      <c r="F125" s="62"/>
      <c r="G125" s="62"/>
      <c r="H125" s="98"/>
      <c r="I125" s="64"/>
      <c r="J125" s="85"/>
      <c r="K125" s="40"/>
      <c r="L125" s="67"/>
      <c r="M125" s="68"/>
      <c r="N125" s="43"/>
      <c r="O125" s="86"/>
      <c r="P125" s="93"/>
      <c r="Q125" s="46"/>
      <c r="R125" s="37"/>
    </row>
    <row r="126" spans="1:18" ht="21" customHeight="1">
      <c r="A126" s="17"/>
      <c r="B126" s="72"/>
      <c r="C126" s="48"/>
      <c r="D126" s="88"/>
      <c r="E126" s="89"/>
      <c r="F126" s="89"/>
      <c r="G126" s="89"/>
      <c r="H126" s="94"/>
      <c r="I126" s="76"/>
      <c r="J126" s="77"/>
      <c r="K126" s="25"/>
      <c r="L126" s="53"/>
      <c r="M126" s="54"/>
      <c r="N126" s="95"/>
      <c r="O126" s="56"/>
      <c r="P126" s="79"/>
      <c r="Q126" s="31"/>
      <c r="R126" s="58"/>
    </row>
    <row r="127" spans="1:18" ht="21" customHeight="1">
      <c r="A127" s="13">
        <v>60</v>
      </c>
      <c r="B127" s="280"/>
      <c r="C127" s="60"/>
      <c r="D127" s="297"/>
      <c r="E127" s="62"/>
      <c r="F127" s="62"/>
      <c r="G127" s="62"/>
      <c r="H127" s="98"/>
      <c r="I127" s="64"/>
      <c r="J127" s="85"/>
      <c r="K127" s="40"/>
      <c r="L127" s="67"/>
      <c r="M127" s="68"/>
      <c r="N127" s="43"/>
      <c r="O127" s="86"/>
      <c r="P127" s="93"/>
      <c r="Q127" s="46"/>
      <c r="R127" s="37"/>
    </row>
    <row r="128" spans="1:18" ht="21" customHeight="1">
      <c r="A128" s="17"/>
      <c r="B128" s="72"/>
      <c r="C128" s="48"/>
      <c r="D128" s="306"/>
      <c r="E128" s="89"/>
      <c r="F128" s="106"/>
      <c r="G128" s="106"/>
      <c r="H128" s="22"/>
      <c r="I128" s="76"/>
      <c r="J128" s="77"/>
      <c r="K128" s="25"/>
      <c r="L128" s="53"/>
      <c r="M128" s="54"/>
      <c r="N128" s="95"/>
      <c r="O128" s="56"/>
      <c r="P128" s="79"/>
      <c r="Q128" s="31"/>
      <c r="R128" s="58"/>
    </row>
    <row r="129" spans="1:18" ht="21" customHeight="1">
      <c r="A129" s="13">
        <v>61</v>
      </c>
      <c r="B129" s="277"/>
      <c r="C129" s="60"/>
      <c r="D129" s="297"/>
      <c r="E129" s="62"/>
      <c r="F129" s="108"/>
      <c r="G129" s="108"/>
      <c r="H129" s="100"/>
      <c r="I129" s="64"/>
      <c r="J129" s="85"/>
      <c r="K129" s="40"/>
      <c r="L129" s="67"/>
      <c r="M129" s="68"/>
      <c r="N129" s="43"/>
      <c r="O129" s="86"/>
      <c r="P129" s="93"/>
      <c r="Q129" s="46"/>
      <c r="R129" s="37"/>
    </row>
    <row r="130" spans="1:18" ht="21" customHeight="1">
      <c r="A130" s="17"/>
      <c r="B130" s="72"/>
      <c r="C130" s="48"/>
      <c r="D130" s="306"/>
      <c r="E130" s="89"/>
      <c r="F130" s="106"/>
      <c r="G130" s="106"/>
      <c r="H130" s="22"/>
      <c r="I130" s="76"/>
      <c r="J130" s="77"/>
      <c r="K130" s="25"/>
      <c r="L130" s="53"/>
      <c r="M130" s="54"/>
      <c r="N130" s="95"/>
      <c r="O130" s="56"/>
      <c r="P130" s="79"/>
      <c r="Q130" s="109"/>
      <c r="R130" s="58"/>
    </row>
    <row r="131" spans="1:18" ht="21" customHeight="1">
      <c r="A131" s="13">
        <v>62</v>
      </c>
      <c r="B131" s="81"/>
      <c r="C131" s="14"/>
      <c r="D131" s="297"/>
      <c r="E131" s="62"/>
      <c r="F131" s="108"/>
      <c r="G131" s="108"/>
      <c r="H131" s="63"/>
      <c r="I131" s="64"/>
      <c r="J131" s="85"/>
      <c r="K131" s="40"/>
      <c r="L131" s="110"/>
      <c r="M131" s="54"/>
      <c r="N131" s="101"/>
      <c r="O131" s="111"/>
      <c r="P131" s="102"/>
      <c r="Q131" s="112"/>
      <c r="R131" s="94"/>
    </row>
    <row r="132" spans="1:18" ht="21" customHeight="1">
      <c r="A132" s="17"/>
      <c r="B132" s="72"/>
      <c r="C132" s="113"/>
      <c r="D132" s="114"/>
      <c r="E132" s="115"/>
      <c r="F132" s="116"/>
      <c r="G132" s="116"/>
      <c r="H132" s="117"/>
      <c r="I132" s="118"/>
      <c r="J132" s="119"/>
      <c r="K132" s="120"/>
      <c r="L132" s="121"/>
      <c r="M132" s="122"/>
      <c r="N132" s="92"/>
      <c r="O132" s="56"/>
      <c r="P132" s="79"/>
      <c r="Q132" s="31"/>
      <c r="R132" s="58"/>
    </row>
    <row r="133" spans="1:18" ht="21" customHeight="1" thickBot="1">
      <c r="A133" s="123">
        <v>63</v>
      </c>
      <c r="B133" s="141" t="s">
        <v>18</v>
      </c>
      <c r="C133" s="125"/>
      <c r="D133" s="305"/>
      <c r="E133" s="127"/>
      <c r="F133" s="128"/>
      <c r="G133" s="128"/>
      <c r="H133" s="129"/>
      <c r="I133" s="130"/>
      <c r="J133" s="131">
        <f>SUM(J6:J131)</f>
        <v>0</v>
      </c>
      <c r="K133" s="132"/>
      <c r="L133" s="133"/>
      <c r="M133" s="134"/>
      <c r="N133" s="135"/>
      <c r="O133" s="136"/>
      <c r="P133" s="137"/>
      <c r="Q133" s="138"/>
      <c r="R133"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7" manualBreakCount="7">
    <brk id="45" max="16383" man="1"/>
    <brk id="89" max="16383" man="1"/>
    <brk id="133" max="16383" man="1"/>
    <brk id="177" max="16383" man="1"/>
    <brk id="221" max="16383" man="1"/>
    <brk id="265" max="16383" man="1"/>
    <brk id="309" max="16383" man="1"/>
  </rowBreaks>
  <colBreaks count="1" manualBreakCount="1">
    <brk id="11"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16" zoomScale="70" zoomScaleNormal="100" zoomScaleSheetLayoutView="70" workbookViewId="0">
      <selection activeCell="J45" sqref="J4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294" t="s">
        <v>171</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79"/>
      <c r="Q4" s="31"/>
      <c r="R4" s="58"/>
    </row>
    <row r="5" spans="1:18" ht="21" customHeight="1">
      <c r="A5" s="13"/>
      <c r="B5" s="59"/>
      <c r="C5" s="60"/>
      <c r="D5" s="61"/>
      <c r="E5" s="62"/>
      <c r="F5" s="62"/>
      <c r="G5" s="62"/>
      <c r="H5" s="63"/>
      <c r="I5" s="64"/>
      <c r="J5" s="85"/>
      <c r="K5" s="66"/>
      <c r="L5" s="67"/>
      <c r="M5" s="68"/>
      <c r="N5" s="69"/>
      <c r="O5" s="309"/>
      <c r="P5" s="87"/>
      <c r="Q5" s="46"/>
      <c r="R5" s="37"/>
    </row>
    <row r="6" spans="1:18" ht="21" customHeight="1">
      <c r="A6" s="71"/>
      <c r="B6" s="72"/>
      <c r="C6" s="16" t="s">
        <v>504</v>
      </c>
      <c r="D6" s="73"/>
      <c r="E6" s="74"/>
      <c r="F6" s="74"/>
      <c r="G6" s="74"/>
      <c r="H6" s="75"/>
      <c r="I6" s="140"/>
      <c r="J6" s="116"/>
      <c r="K6" s="25"/>
      <c r="L6" s="53"/>
      <c r="M6" s="54"/>
      <c r="N6" s="78"/>
      <c r="O6" s="56"/>
      <c r="P6" s="79"/>
      <c r="Q6" s="31"/>
      <c r="R6" s="58"/>
    </row>
    <row r="7" spans="1:18" ht="21" customHeight="1">
      <c r="A7" s="80">
        <v>1</v>
      </c>
      <c r="B7" s="81" t="s">
        <v>507</v>
      </c>
      <c r="C7" s="60" t="s">
        <v>505</v>
      </c>
      <c r="D7" s="296">
        <v>10</v>
      </c>
      <c r="E7" s="62" t="s">
        <v>506</v>
      </c>
      <c r="F7" s="83"/>
      <c r="G7" s="83"/>
      <c r="H7" s="84"/>
      <c r="I7" s="64"/>
      <c r="J7" s="85">
        <f>INT(D7*I7)</f>
        <v>0</v>
      </c>
      <c r="K7" s="40"/>
      <c r="L7" s="67"/>
      <c r="M7" s="68"/>
      <c r="N7" s="43"/>
      <c r="O7" s="309"/>
      <c r="P7" s="87"/>
      <c r="Q7" s="46"/>
      <c r="R7" s="37"/>
    </row>
    <row r="8" spans="1:18" ht="21" customHeight="1">
      <c r="A8" s="71"/>
      <c r="B8" s="72"/>
      <c r="C8" s="48"/>
      <c r="D8" s="91"/>
      <c r="E8" s="89"/>
      <c r="F8" s="89"/>
      <c r="G8" s="89"/>
      <c r="H8" s="75"/>
      <c r="I8" s="76"/>
      <c r="J8" s="77"/>
      <c r="K8" s="25"/>
      <c r="L8" s="53"/>
      <c r="M8" s="54"/>
      <c r="N8" s="55"/>
      <c r="O8" s="56"/>
      <c r="P8" s="79"/>
      <c r="Q8" s="31"/>
      <c r="R8" s="58"/>
    </row>
    <row r="9" spans="1:18" ht="21" customHeight="1">
      <c r="A9" s="80">
        <v>2</v>
      </c>
      <c r="B9" s="81"/>
      <c r="C9" s="60"/>
      <c r="D9" s="61"/>
      <c r="E9" s="62"/>
      <c r="F9" s="62"/>
      <c r="G9" s="62"/>
      <c r="H9" s="84"/>
      <c r="I9" s="64"/>
      <c r="J9" s="85">
        <f>INT(D9*I9)</f>
        <v>0</v>
      </c>
      <c r="K9" s="40"/>
      <c r="L9" s="67"/>
      <c r="M9" s="68"/>
      <c r="N9" s="69"/>
      <c r="O9" s="86"/>
      <c r="P9" s="87"/>
      <c r="Q9" s="46"/>
      <c r="R9" s="37"/>
    </row>
    <row r="10" spans="1:18" ht="21" customHeight="1">
      <c r="A10" s="17"/>
      <c r="B10" s="72"/>
      <c r="C10" s="16" t="s">
        <v>504</v>
      </c>
      <c r="D10" s="91"/>
      <c r="E10" s="89"/>
      <c r="F10" s="89"/>
      <c r="G10" s="89"/>
      <c r="H10" s="58"/>
      <c r="I10" s="76"/>
      <c r="J10" s="77"/>
      <c r="K10" s="25"/>
      <c r="L10" s="53"/>
      <c r="M10" s="54"/>
      <c r="N10" s="92"/>
      <c r="O10" s="56"/>
      <c r="P10" s="79"/>
      <c r="Q10" s="31"/>
      <c r="R10" s="58"/>
    </row>
    <row r="11" spans="1:18" ht="21" customHeight="1">
      <c r="A11" s="80">
        <v>3</v>
      </c>
      <c r="B11" s="81" t="s">
        <v>508</v>
      </c>
      <c r="C11" s="60" t="s">
        <v>505</v>
      </c>
      <c r="D11" s="61">
        <v>10</v>
      </c>
      <c r="E11" s="62" t="s">
        <v>477</v>
      </c>
      <c r="F11" s="62"/>
      <c r="G11" s="62"/>
      <c r="H11" s="84"/>
      <c r="I11" s="64"/>
      <c r="J11" s="85">
        <f>INT(D11*I11)</f>
        <v>0</v>
      </c>
      <c r="K11" s="40"/>
      <c r="L11" s="67"/>
      <c r="M11" s="68"/>
      <c r="N11" s="69"/>
      <c r="O11" s="86"/>
      <c r="P11" s="93"/>
      <c r="Q11" s="46"/>
      <c r="R11" s="37"/>
    </row>
    <row r="12" spans="1:18" ht="21" customHeight="1">
      <c r="A12" s="17"/>
      <c r="B12" s="72"/>
      <c r="C12" s="48"/>
      <c r="D12" s="91"/>
      <c r="E12" s="89"/>
      <c r="F12" s="89"/>
      <c r="G12" s="89"/>
      <c r="H12" s="94"/>
      <c r="I12" s="76"/>
      <c r="J12" s="77"/>
      <c r="K12" s="25"/>
      <c r="L12" s="53"/>
      <c r="M12" s="54"/>
      <c r="N12" s="92"/>
      <c r="O12" s="56"/>
      <c r="P12" s="79"/>
      <c r="Q12" s="31"/>
      <c r="R12" s="58"/>
    </row>
    <row r="13" spans="1:18" ht="21" customHeight="1">
      <c r="A13" s="13">
        <v>4</v>
      </c>
      <c r="B13" s="81"/>
      <c r="C13" s="60"/>
      <c r="D13" s="61"/>
      <c r="E13" s="62"/>
      <c r="F13" s="62"/>
      <c r="G13" s="62"/>
      <c r="H13" s="37"/>
      <c r="I13" s="64"/>
      <c r="J13" s="85">
        <f>INT(D13*I13)</f>
        <v>0</v>
      </c>
      <c r="K13" s="40"/>
      <c r="L13" s="67"/>
      <c r="M13" s="68"/>
      <c r="N13" s="69"/>
      <c r="O13" s="86"/>
      <c r="P13" s="93"/>
      <c r="Q13" s="46"/>
      <c r="R13" s="37"/>
    </row>
    <row r="14" spans="1:18" ht="21" customHeight="1">
      <c r="A14" s="18"/>
      <c r="B14" s="72"/>
      <c r="C14" s="16" t="s">
        <v>510</v>
      </c>
      <c r="D14" s="91"/>
      <c r="E14" s="89"/>
      <c r="F14" s="74"/>
      <c r="G14" s="74"/>
      <c r="H14" s="94"/>
      <c r="I14" s="76"/>
      <c r="J14" s="77"/>
      <c r="K14" s="25"/>
      <c r="L14" s="53"/>
      <c r="M14" s="54"/>
      <c r="N14" s="95"/>
      <c r="O14" s="96"/>
      <c r="P14" s="79"/>
      <c r="Q14" s="31"/>
      <c r="R14" s="58"/>
    </row>
    <row r="15" spans="1:18" ht="21" customHeight="1">
      <c r="A15" s="13">
        <v>5</v>
      </c>
      <c r="B15" s="81" t="s">
        <v>509</v>
      </c>
      <c r="C15" s="60" t="s">
        <v>511</v>
      </c>
      <c r="D15" s="61">
        <v>10</v>
      </c>
      <c r="E15" s="62" t="s">
        <v>477</v>
      </c>
      <c r="F15" s="97"/>
      <c r="G15" s="97"/>
      <c r="H15" s="98"/>
      <c r="I15" s="64"/>
      <c r="J15" s="85">
        <f>INT(D15*I15)</f>
        <v>0</v>
      </c>
      <c r="K15" s="40"/>
      <c r="L15" s="67"/>
      <c r="M15" s="68"/>
      <c r="N15" s="43"/>
      <c r="O15" s="86"/>
      <c r="P15" s="93"/>
      <c r="Q15" s="46"/>
      <c r="R15" s="37"/>
    </row>
    <row r="16" spans="1:18" ht="21" customHeight="1">
      <c r="A16" s="17"/>
      <c r="B16" s="72"/>
      <c r="C16" s="48"/>
      <c r="D16" s="99"/>
      <c r="E16" s="89"/>
      <c r="F16" s="74"/>
      <c r="G16" s="74"/>
      <c r="H16" s="22"/>
      <c r="I16" s="76"/>
      <c r="J16" s="77"/>
      <c r="K16" s="25"/>
      <c r="L16" s="53"/>
      <c r="M16" s="54"/>
      <c r="N16" s="95"/>
      <c r="O16" s="96"/>
      <c r="P16" s="79"/>
      <c r="Q16" s="31"/>
      <c r="R16" s="58"/>
    </row>
    <row r="17" spans="1:18" ht="21" customHeight="1">
      <c r="A17" s="13">
        <v>6</v>
      </c>
      <c r="B17" s="81"/>
      <c r="C17" s="14"/>
      <c r="D17" s="61"/>
      <c r="E17" s="62"/>
      <c r="F17" s="97"/>
      <c r="G17" s="97"/>
      <c r="H17" s="100"/>
      <c r="I17" s="64"/>
      <c r="J17" s="85">
        <f>INT(D17*I17)</f>
        <v>0</v>
      </c>
      <c r="K17" s="40"/>
      <c r="L17" s="67"/>
      <c r="M17" s="68"/>
      <c r="N17" s="43"/>
      <c r="O17" s="86"/>
      <c r="P17" s="93"/>
      <c r="Q17" s="46"/>
      <c r="R17" s="37"/>
    </row>
    <row r="18" spans="1:18" ht="21" customHeight="1">
      <c r="A18" s="18"/>
      <c r="B18" s="72"/>
      <c r="C18" s="16" t="s">
        <v>513</v>
      </c>
      <c r="D18" s="99"/>
      <c r="E18" s="89"/>
      <c r="F18" s="74"/>
      <c r="G18" s="74"/>
      <c r="H18" s="22"/>
      <c r="I18" s="76"/>
      <c r="J18" s="77"/>
      <c r="K18" s="25"/>
      <c r="L18" s="53"/>
      <c r="M18" s="54"/>
      <c r="N18" s="95"/>
      <c r="O18" s="96"/>
      <c r="P18" s="79"/>
      <c r="Q18" s="31"/>
      <c r="R18" s="58"/>
    </row>
    <row r="19" spans="1:18" ht="21" customHeight="1">
      <c r="A19" s="13">
        <v>7</v>
      </c>
      <c r="B19" s="81" t="s">
        <v>512</v>
      </c>
      <c r="C19" s="60" t="s">
        <v>514</v>
      </c>
      <c r="D19" s="61">
        <v>10</v>
      </c>
      <c r="E19" s="62" t="s">
        <v>477</v>
      </c>
      <c r="F19" s="97"/>
      <c r="G19" s="97"/>
      <c r="H19" s="63"/>
      <c r="I19" s="64"/>
      <c r="J19" s="85">
        <f>INT(D19*I19)</f>
        <v>0</v>
      </c>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v>8</v>
      </c>
      <c r="B21" s="81"/>
      <c r="C21" s="14"/>
      <c r="D21" s="61"/>
      <c r="E21" s="62"/>
      <c r="F21" s="62"/>
      <c r="G21" s="62"/>
      <c r="H21" s="37"/>
      <c r="I21" s="64"/>
      <c r="J21" s="85">
        <f>INT(D21*I21)</f>
        <v>0</v>
      </c>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v>9</v>
      </c>
      <c r="B23" s="81" t="s">
        <v>515</v>
      </c>
      <c r="C23" s="14"/>
      <c r="D23" s="61">
        <v>40</v>
      </c>
      <c r="E23" s="62" t="s">
        <v>477</v>
      </c>
      <c r="F23" s="97"/>
      <c r="G23" s="97"/>
      <c r="H23" s="63"/>
      <c r="I23" s="64"/>
      <c r="J23" s="85">
        <f>INT(D23*I23)</f>
        <v>0</v>
      </c>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v>10</v>
      </c>
      <c r="B25" s="81"/>
      <c r="C25" s="14"/>
      <c r="D25" s="61"/>
      <c r="E25" s="62"/>
      <c r="F25" s="97"/>
      <c r="G25" s="97"/>
      <c r="H25" s="63"/>
      <c r="I25" s="64"/>
      <c r="J25" s="85">
        <f>INT(D25*I25)</f>
        <v>0</v>
      </c>
      <c r="K25" s="40"/>
      <c r="L25" s="67"/>
      <c r="M25" s="68"/>
      <c r="N25" s="43"/>
      <c r="O25" s="86"/>
      <c r="P25" s="93"/>
      <c r="Q25" s="46"/>
      <c r="R25" s="37"/>
    </row>
    <row r="26" spans="1:18" ht="21" customHeight="1">
      <c r="A26" s="17"/>
      <c r="B26" s="72"/>
      <c r="C26" s="48"/>
      <c r="D26" s="99"/>
      <c r="E26" s="89"/>
      <c r="F26" s="74"/>
      <c r="G26" s="74"/>
      <c r="H26" s="75"/>
      <c r="I26" s="76"/>
      <c r="J26" s="77"/>
      <c r="K26" s="25"/>
      <c r="L26" s="53"/>
      <c r="M26" s="54"/>
      <c r="N26" s="95"/>
      <c r="O26" s="96"/>
      <c r="P26" s="79"/>
      <c r="Q26" s="31"/>
      <c r="R26" s="58"/>
    </row>
    <row r="27" spans="1:18" ht="21" customHeight="1">
      <c r="A27" s="13">
        <v>11</v>
      </c>
      <c r="B27" s="81"/>
      <c r="C27" s="14"/>
      <c r="D27" s="61"/>
      <c r="E27" s="62"/>
      <c r="F27" s="97"/>
      <c r="G27" s="97"/>
      <c r="H27" s="84"/>
      <c r="I27" s="64"/>
      <c r="J27" s="85">
        <f>INT(D27*I27)</f>
        <v>0</v>
      </c>
      <c r="K27" s="40"/>
      <c r="L27" s="67"/>
      <c r="M27" s="68"/>
      <c r="N27" s="105"/>
      <c r="O27" s="86"/>
      <c r="P27" s="93"/>
      <c r="Q27" s="46"/>
      <c r="R27" s="37"/>
    </row>
    <row r="28" spans="1:18" ht="21" customHeight="1">
      <c r="A28" s="17"/>
      <c r="B28" s="72"/>
      <c r="C28" s="48"/>
      <c r="D28" s="99"/>
      <c r="E28" s="89"/>
      <c r="F28" s="106"/>
      <c r="G28" s="106"/>
      <c r="H28" s="107"/>
      <c r="I28" s="76"/>
      <c r="J28" s="77"/>
      <c r="K28" s="25"/>
      <c r="L28" s="53"/>
      <c r="M28" s="54"/>
      <c r="N28" s="95"/>
      <c r="O28" s="96"/>
      <c r="P28" s="79"/>
      <c r="Q28" s="31"/>
      <c r="R28" s="58"/>
    </row>
    <row r="29" spans="1:18" ht="21" customHeight="1">
      <c r="A29" s="13">
        <v>12</v>
      </c>
      <c r="B29" s="81"/>
      <c r="C29" s="14"/>
      <c r="D29" s="61"/>
      <c r="E29" s="62"/>
      <c r="F29" s="108"/>
      <c r="G29" s="108"/>
      <c r="H29" s="37"/>
      <c r="I29" s="64"/>
      <c r="J29" s="85">
        <f>INT(D29*I29)</f>
        <v>0</v>
      </c>
      <c r="K29" s="40"/>
      <c r="L29" s="67"/>
      <c r="M29" s="68"/>
      <c r="N29" s="43"/>
      <c r="O29" s="86"/>
      <c r="P29" s="93"/>
      <c r="Q29" s="46"/>
      <c r="R29" s="37"/>
    </row>
    <row r="30" spans="1:18" ht="21" customHeight="1">
      <c r="A30" s="17"/>
      <c r="B30" s="72"/>
      <c r="C30" s="48"/>
      <c r="D30" s="99"/>
      <c r="E30" s="89"/>
      <c r="F30" s="106"/>
      <c r="G30" s="106"/>
      <c r="H30" s="107"/>
      <c r="I30" s="76"/>
      <c r="J30" s="77"/>
      <c r="K30" s="25"/>
      <c r="L30" s="53"/>
      <c r="M30" s="54"/>
      <c r="N30" s="95"/>
      <c r="O30" s="96"/>
      <c r="P30" s="79"/>
      <c r="Q30" s="31"/>
      <c r="R30" s="58"/>
    </row>
    <row r="31" spans="1:18" ht="21" customHeight="1">
      <c r="A31" s="13">
        <v>13</v>
      </c>
      <c r="B31" s="81"/>
      <c r="C31" s="14"/>
      <c r="D31" s="61"/>
      <c r="E31" s="62"/>
      <c r="F31" s="108"/>
      <c r="G31" s="108"/>
      <c r="H31" s="37"/>
      <c r="I31" s="64"/>
      <c r="J31" s="85">
        <f>INT(D31*I31)</f>
        <v>0</v>
      </c>
      <c r="K31" s="40"/>
      <c r="L31" s="67"/>
      <c r="M31" s="68"/>
      <c r="N31" s="43"/>
      <c r="O31" s="86"/>
      <c r="P31" s="93"/>
      <c r="Q31" s="46"/>
      <c r="R31" s="37"/>
    </row>
    <row r="32" spans="1:18" ht="21" customHeight="1">
      <c r="A32" s="17"/>
      <c r="B32" s="72"/>
      <c r="C32" s="48"/>
      <c r="D32" s="99"/>
      <c r="E32" s="89"/>
      <c r="F32" s="106"/>
      <c r="G32" s="106"/>
      <c r="H32" s="58"/>
      <c r="I32" s="76"/>
      <c r="J32" s="77"/>
      <c r="K32" s="25"/>
      <c r="L32" s="53"/>
      <c r="M32" s="54"/>
      <c r="N32" s="95"/>
      <c r="O32" s="96"/>
      <c r="P32" s="79"/>
      <c r="Q32" s="31"/>
      <c r="R32" s="58"/>
    </row>
    <row r="33" spans="1:18" ht="21" customHeight="1">
      <c r="A33" s="13">
        <v>14</v>
      </c>
      <c r="B33" s="81"/>
      <c r="C33" s="14"/>
      <c r="D33" s="61"/>
      <c r="E33" s="62"/>
      <c r="F33" s="108"/>
      <c r="G33" s="108"/>
      <c r="H33" s="37"/>
      <c r="I33" s="64"/>
      <c r="J33" s="85">
        <f>INT(D33*I33)</f>
        <v>0</v>
      </c>
      <c r="K33" s="40"/>
      <c r="L33" s="67"/>
      <c r="M33" s="68"/>
      <c r="N33" s="43"/>
      <c r="O33" s="86"/>
      <c r="P33" s="93"/>
      <c r="Q33" s="46"/>
      <c r="R33" s="37"/>
    </row>
    <row r="34" spans="1:18" ht="21" customHeight="1">
      <c r="A34" s="17"/>
      <c r="B34" s="72"/>
      <c r="C34" s="48"/>
      <c r="D34" s="99"/>
      <c r="E34" s="89"/>
      <c r="F34" s="106"/>
      <c r="G34" s="106"/>
      <c r="H34" s="58"/>
      <c r="I34" s="76"/>
      <c r="J34" s="77"/>
      <c r="K34" s="25"/>
      <c r="L34" s="53"/>
      <c r="M34" s="54"/>
      <c r="N34" s="95"/>
      <c r="O34" s="96"/>
      <c r="P34" s="79"/>
      <c r="Q34" s="31"/>
      <c r="R34" s="58"/>
    </row>
    <row r="35" spans="1:18" ht="21" customHeight="1">
      <c r="A35" s="13">
        <v>15</v>
      </c>
      <c r="B35" s="81"/>
      <c r="C35" s="14"/>
      <c r="D35" s="61"/>
      <c r="E35" s="62"/>
      <c r="F35" s="108"/>
      <c r="G35" s="108"/>
      <c r="H35" s="37"/>
      <c r="I35" s="64"/>
      <c r="J35" s="85">
        <f>INT(D35*I35)</f>
        <v>0</v>
      </c>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v>16</v>
      </c>
      <c r="B37" s="81"/>
      <c r="C37" s="60"/>
      <c r="D37" s="61"/>
      <c r="E37" s="62"/>
      <c r="F37" s="62"/>
      <c r="G37" s="62"/>
      <c r="H37" s="98"/>
      <c r="I37" s="64"/>
      <c r="J37" s="85">
        <f>INT(D37*I37)</f>
        <v>0</v>
      </c>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v>17</v>
      </c>
      <c r="B39" s="81"/>
      <c r="C39" s="60"/>
      <c r="D39" s="61"/>
      <c r="E39" s="62"/>
      <c r="F39" s="62"/>
      <c r="G39" s="62"/>
      <c r="H39" s="98"/>
      <c r="I39" s="64"/>
      <c r="J39" s="85">
        <f>INT(D39*I39)</f>
        <v>0</v>
      </c>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v>18</v>
      </c>
      <c r="B41" s="81"/>
      <c r="C41" s="60"/>
      <c r="D41" s="61"/>
      <c r="E41" s="62"/>
      <c r="F41" s="108"/>
      <c r="G41" s="108"/>
      <c r="H41" s="100"/>
      <c r="I41" s="64"/>
      <c r="J41" s="85">
        <f>INT(D41*I41)</f>
        <v>0</v>
      </c>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v>19</v>
      </c>
      <c r="B43" s="81"/>
      <c r="C43" s="60"/>
      <c r="D43" s="61"/>
      <c r="E43" s="62"/>
      <c r="F43" s="108"/>
      <c r="G43" s="108"/>
      <c r="H43" s="63"/>
      <c r="I43" s="64"/>
      <c r="J43" s="85">
        <f>INT(D43*I43)</f>
        <v>0</v>
      </c>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v>20</v>
      </c>
      <c r="B45" s="271" t="s">
        <v>18</v>
      </c>
      <c r="C45" s="125"/>
      <c r="D45" s="126"/>
      <c r="E45" s="127"/>
      <c r="F45" s="128"/>
      <c r="G45" s="128"/>
      <c r="H45" s="129"/>
      <c r="I45" s="130"/>
      <c r="J45" s="131">
        <f>INT(D45*I45)</f>
        <v>0</v>
      </c>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4" manualBreakCount="4">
    <brk id="45" max="16383" man="1"/>
    <brk id="89" max="16383" man="1"/>
    <brk id="133" max="16383" man="1"/>
    <brk id="177" max="16383"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view="pageBreakPreview" zoomScale="60" zoomScaleNormal="100" workbookViewId="0">
      <selection activeCell="I44" sqref="I44"/>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20"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20" ht="21" customHeight="1" thickTop="1">
      <c r="A2" s="142"/>
      <c r="B2" s="19"/>
      <c r="C2" s="20"/>
      <c r="D2" s="20"/>
      <c r="E2" s="21"/>
      <c r="F2" s="21"/>
      <c r="G2" s="21"/>
      <c r="H2" s="22"/>
      <c r="I2" s="23"/>
      <c r="J2" s="24"/>
      <c r="K2" s="25"/>
      <c r="L2" s="26"/>
      <c r="M2" s="27"/>
      <c r="N2" s="28"/>
      <c r="O2" s="29"/>
      <c r="P2" s="30"/>
      <c r="Q2" s="31"/>
      <c r="R2" s="32"/>
    </row>
    <row r="3" spans="1:20" ht="21" customHeight="1">
      <c r="A3" s="15"/>
      <c r="B3" s="33"/>
      <c r="C3" s="34"/>
      <c r="D3" s="35"/>
      <c r="E3" s="36"/>
      <c r="F3" s="36"/>
      <c r="G3" s="36"/>
      <c r="H3" s="37"/>
      <c r="I3" s="38"/>
      <c r="J3" s="39">
        <f>INT(D3*I3)</f>
        <v>0</v>
      </c>
      <c r="K3" s="40"/>
      <c r="L3" s="41"/>
      <c r="M3" s="42"/>
      <c r="N3" s="43"/>
      <c r="O3" s="44"/>
      <c r="P3" s="45"/>
      <c r="Q3" s="46"/>
      <c r="R3" s="37"/>
    </row>
    <row r="4" spans="1:20" ht="21" customHeight="1">
      <c r="A4" s="17"/>
      <c r="B4" s="47"/>
      <c r="C4" s="48"/>
      <c r="D4" s="49"/>
      <c r="E4" s="50"/>
      <c r="F4" s="50"/>
      <c r="G4" s="50"/>
      <c r="H4" s="22"/>
      <c r="I4" s="51"/>
      <c r="J4" s="52"/>
      <c r="K4" s="25"/>
      <c r="L4" s="53"/>
      <c r="M4" s="54"/>
      <c r="N4" s="55"/>
      <c r="O4" s="56"/>
      <c r="P4" s="57"/>
      <c r="Q4" s="31"/>
      <c r="R4" s="58"/>
    </row>
    <row r="5" spans="1:20" ht="21" customHeight="1">
      <c r="A5" s="13"/>
      <c r="B5" s="59"/>
      <c r="C5" s="60"/>
      <c r="D5" s="61"/>
      <c r="E5" s="62"/>
      <c r="F5" s="62"/>
      <c r="G5" s="62"/>
      <c r="H5" s="63"/>
      <c r="I5" s="64"/>
      <c r="J5" s="85">
        <f>INT(D5*I5)</f>
        <v>0</v>
      </c>
      <c r="K5" s="66"/>
      <c r="L5" s="67"/>
      <c r="M5" s="68"/>
      <c r="N5" s="69"/>
      <c r="O5" s="44"/>
      <c r="P5" s="70"/>
      <c r="Q5" s="46"/>
      <c r="R5" s="37"/>
    </row>
    <row r="6" spans="1:20" ht="21" customHeight="1">
      <c r="A6" s="71"/>
      <c r="B6" s="72"/>
      <c r="C6" s="16"/>
      <c r="D6" s="73"/>
      <c r="E6" s="74"/>
      <c r="F6" s="74"/>
      <c r="G6" s="74"/>
      <c r="H6" s="75"/>
      <c r="I6" s="140"/>
      <c r="J6" s="116"/>
      <c r="K6" s="25"/>
      <c r="L6" s="53"/>
      <c r="M6" s="54"/>
      <c r="N6" s="78"/>
      <c r="O6" s="56"/>
      <c r="P6" s="79"/>
      <c r="Q6" s="31"/>
      <c r="R6" s="58"/>
      <c r="T6" s="261"/>
    </row>
    <row r="7" spans="1:20" ht="21" customHeight="1">
      <c r="A7" s="80"/>
      <c r="B7" s="81"/>
      <c r="C7" s="60"/>
      <c r="D7" s="82"/>
      <c r="E7" s="62"/>
      <c r="F7" s="83"/>
      <c r="G7" s="83"/>
      <c r="H7" s="84"/>
      <c r="I7" s="64"/>
      <c r="J7" s="85">
        <f>INT(D7*I7)</f>
        <v>0</v>
      </c>
      <c r="K7" s="40"/>
      <c r="L7" s="67"/>
      <c r="M7" s="68"/>
      <c r="N7" s="43"/>
      <c r="O7" s="86"/>
      <c r="P7" s="87"/>
      <c r="Q7" s="46"/>
      <c r="R7" s="37"/>
      <c r="T7" s="261"/>
    </row>
    <row r="8" spans="1:20" ht="21" customHeight="1">
      <c r="A8" s="71"/>
      <c r="B8" s="72"/>
      <c r="C8" s="48"/>
      <c r="D8" s="88"/>
      <c r="E8" s="89"/>
      <c r="F8" s="89"/>
      <c r="G8" s="89"/>
      <c r="H8" s="75"/>
      <c r="I8" s="76"/>
      <c r="J8" s="77"/>
      <c r="K8" s="25"/>
      <c r="L8" s="53"/>
      <c r="M8" s="54"/>
      <c r="N8" s="55"/>
      <c r="O8" s="56"/>
      <c r="P8" s="79"/>
      <c r="Q8" s="31"/>
      <c r="R8" s="58"/>
      <c r="T8" s="261"/>
    </row>
    <row r="9" spans="1:20" ht="21" customHeight="1">
      <c r="A9" s="80"/>
      <c r="B9" s="81"/>
      <c r="C9" s="60"/>
      <c r="D9" s="90"/>
      <c r="E9" s="62"/>
      <c r="F9" s="62"/>
      <c r="G9" s="62"/>
      <c r="H9" s="84"/>
      <c r="I9" s="64"/>
      <c r="J9" s="85">
        <f>INT(D9*I9)</f>
        <v>0</v>
      </c>
      <c r="K9" s="40"/>
      <c r="L9" s="67"/>
      <c r="M9" s="68"/>
      <c r="N9" s="69"/>
      <c r="O9" s="86"/>
      <c r="P9" s="87"/>
      <c r="Q9" s="46"/>
      <c r="R9" s="37"/>
      <c r="T9" s="261"/>
    </row>
    <row r="10" spans="1:20" ht="21" customHeight="1">
      <c r="A10" s="17"/>
      <c r="B10" s="72"/>
      <c r="C10" s="48"/>
      <c r="D10" s="91"/>
      <c r="E10" s="89"/>
      <c r="F10" s="89"/>
      <c r="G10" s="89"/>
      <c r="H10" s="58"/>
      <c r="I10" s="76"/>
      <c r="J10" s="77"/>
      <c r="K10" s="25"/>
      <c r="L10" s="53"/>
      <c r="M10" s="54"/>
      <c r="N10" s="92"/>
      <c r="O10" s="56"/>
      <c r="P10" s="79"/>
      <c r="Q10" s="31"/>
      <c r="R10" s="58"/>
      <c r="T10" s="261"/>
    </row>
    <row r="11" spans="1:20" ht="21" customHeight="1">
      <c r="A11" s="80"/>
      <c r="B11" s="81"/>
      <c r="C11" s="60"/>
      <c r="D11" s="61"/>
      <c r="E11" s="62"/>
      <c r="F11" s="62"/>
      <c r="G11" s="62"/>
      <c r="H11" s="84"/>
      <c r="I11" s="64"/>
      <c r="J11" s="85">
        <f>INT(D11*I11)</f>
        <v>0</v>
      </c>
      <c r="K11" s="40"/>
      <c r="L11" s="67"/>
      <c r="M11" s="68"/>
      <c r="N11" s="69"/>
      <c r="O11" s="86"/>
      <c r="P11" s="93"/>
      <c r="Q11" s="46"/>
      <c r="R11" s="37"/>
      <c r="T11" s="261"/>
    </row>
    <row r="12" spans="1:20" ht="21" customHeight="1">
      <c r="A12" s="17"/>
      <c r="B12" s="72"/>
      <c r="C12" s="48"/>
      <c r="D12" s="91"/>
      <c r="E12" s="89"/>
      <c r="F12" s="89"/>
      <c r="G12" s="89"/>
      <c r="H12" s="94"/>
      <c r="I12" s="76"/>
      <c r="J12" s="77"/>
      <c r="K12" s="25"/>
      <c r="L12" s="53"/>
      <c r="M12" s="54"/>
      <c r="N12" s="92"/>
      <c r="O12" s="56"/>
      <c r="P12" s="79"/>
      <c r="Q12" s="31"/>
      <c r="R12" s="58"/>
    </row>
    <row r="13" spans="1:20" ht="21" customHeight="1">
      <c r="A13" s="13"/>
      <c r="B13" s="81"/>
      <c r="C13" s="60"/>
      <c r="D13" s="61"/>
      <c r="E13" s="62"/>
      <c r="F13" s="62"/>
      <c r="G13" s="62"/>
      <c r="H13" s="37"/>
      <c r="I13" s="64"/>
      <c r="J13" s="85">
        <f>INT(D13*I13)</f>
        <v>0</v>
      </c>
      <c r="K13" s="40"/>
      <c r="L13" s="67"/>
      <c r="M13" s="68"/>
      <c r="N13" s="69"/>
      <c r="O13" s="86"/>
      <c r="P13" s="93"/>
      <c r="Q13" s="46"/>
      <c r="R13" s="37"/>
    </row>
    <row r="14" spans="1:20" ht="21" customHeight="1">
      <c r="A14" s="18"/>
      <c r="B14" s="72"/>
      <c r="C14" s="48"/>
      <c r="D14" s="91"/>
      <c r="E14" s="89"/>
      <c r="F14" s="74"/>
      <c r="G14" s="74"/>
      <c r="H14" s="94"/>
      <c r="I14" s="76"/>
      <c r="J14" s="77"/>
      <c r="K14" s="25"/>
      <c r="L14" s="53"/>
      <c r="M14" s="54"/>
      <c r="N14" s="95"/>
      <c r="O14" s="96"/>
      <c r="P14" s="79"/>
      <c r="Q14" s="31"/>
      <c r="R14" s="58"/>
    </row>
    <row r="15" spans="1:20" ht="21" customHeight="1">
      <c r="A15" s="13"/>
      <c r="B15" s="81"/>
      <c r="C15" s="14"/>
      <c r="D15" s="61"/>
      <c r="E15" s="62"/>
      <c r="F15" s="97"/>
      <c r="G15" s="97"/>
      <c r="H15" s="98"/>
      <c r="I15" s="64"/>
      <c r="J15" s="85">
        <f>INT(D15*I15)</f>
        <v>0</v>
      </c>
      <c r="K15" s="40"/>
      <c r="L15" s="67"/>
      <c r="M15" s="68"/>
      <c r="N15" s="43"/>
      <c r="O15" s="86"/>
      <c r="P15" s="93"/>
      <c r="Q15" s="46"/>
      <c r="R15" s="37"/>
    </row>
    <row r="16" spans="1:20" ht="21" customHeight="1">
      <c r="A16" s="17"/>
      <c r="B16" s="72"/>
      <c r="C16" s="48"/>
      <c r="D16" s="99"/>
      <c r="E16" s="89"/>
      <c r="F16" s="74"/>
      <c r="G16" s="74"/>
      <c r="H16" s="22"/>
      <c r="I16" s="76"/>
      <c r="J16" s="77"/>
      <c r="K16" s="25"/>
      <c r="L16" s="53"/>
      <c r="M16" s="54"/>
      <c r="N16" s="95"/>
      <c r="O16" s="96"/>
      <c r="P16" s="79"/>
      <c r="Q16" s="31"/>
      <c r="R16" s="58"/>
    </row>
    <row r="17" spans="1:18" ht="21" customHeight="1">
      <c r="A17" s="13"/>
      <c r="B17" s="81"/>
      <c r="C17" s="60"/>
      <c r="D17" s="61"/>
      <c r="E17" s="62"/>
      <c r="F17" s="97"/>
      <c r="G17" s="97"/>
      <c r="H17" s="100"/>
      <c r="I17" s="64"/>
      <c r="J17" s="85">
        <f>INT(D17*I17)</f>
        <v>0</v>
      </c>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c r="B19" s="81"/>
      <c r="C19" s="60"/>
      <c r="D19" s="61"/>
      <c r="E19" s="62"/>
      <c r="F19" s="97"/>
      <c r="G19" s="97"/>
      <c r="H19" s="63"/>
      <c r="I19" s="64"/>
      <c r="J19" s="85">
        <f>INT(D19*I19)</f>
        <v>0</v>
      </c>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c r="B21" s="81"/>
      <c r="C21" s="60"/>
      <c r="D21" s="61"/>
      <c r="E21" s="62"/>
      <c r="F21" s="62"/>
      <c r="G21" s="62"/>
      <c r="H21" s="37"/>
      <c r="I21" s="64"/>
      <c r="J21" s="85">
        <f>INT(D21*I21)</f>
        <v>0</v>
      </c>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c r="B23" s="81"/>
      <c r="C23" s="60"/>
      <c r="D23" s="61"/>
      <c r="E23" s="62"/>
      <c r="F23" s="97"/>
      <c r="G23" s="97"/>
      <c r="H23" s="63"/>
      <c r="I23" s="64"/>
      <c r="J23" s="85">
        <f>INT(D23*I23)</f>
        <v>0</v>
      </c>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c r="B25" s="81"/>
      <c r="C25" s="60"/>
      <c r="D25" s="61"/>
      <c r="E25" s="62"/>
      <c r="F25" s="97"/>
      <c r="G25" s="97"/>
      <c r="H25" s="63"/>
      <c r="I25" s="64"/>
      <c r="J25" s="85">
        <f>INT(D25*I25)</f>
        <v>0</v>
      </c>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c r="B27" s="104"/>
      <c r="C27" s="60"/>
      <c r="D27" s="61"/>
      <c r="E27" s="62"/>
      <c r="F27" s="97"/>
      <c r="G27" s="97"/>
      <c r="H27" s="84"/>
      <c r="I27" s="64"/>
      <c r="J27" s="85">
        <f>INT(D27*I27)</f>
        <v>0</v>
      </c>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f>INT(D29*I29)</f>
        <v>0</v>
      </c>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f>INT(D31*I31)</f>
        <v>0</v>
      </c>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f>INT(D33*I33)</f>
        <v>0</v>
      </c>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f>INT(D35*I35)</f>
        <v>0</v>
      </c>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f>INT(D37*I37)</f>
        <v>0</v>
      </c>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f>INT(D39*I39)</f>
        <v>0</v>
      </c>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f>INT(D41*I41)</f>
        <v>0</v>
      </c>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f>INT(D43*I43)</f>
        <v>0</v>
      </c>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f>SUM(J2:J43)</f>
        <v>0</v>
      </c>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2" orientation="portrait" verticalDpi="0" r:id="rId1"/>
  <colBreaks count="1" manualBreakCount="1">
    <brk id="1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22" zoomScale="60" zoomScaleNormal="100" workbookViewId="0">
      <selection activeCell="J45" sqref="J4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33" t="s">
        <v>131</v>
      </c>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80">
        <v>1</v>
      </c>
      <c r="B7" s="81" t="s">
        <v>527</v>
      </c>
      <c r="C7" s="60" t="s">
        <v>528</v>
      </c>
      <c r="D7" s="82">
        <v>75.900000000000006</v>
      </c>
      <c r="E7" s="62" t="s">
        <v>102</v>
      </c>
      <c r="F7" s="83"/>
      <c r="G7" s="83"/>
      <c r="H7" s="84"/>
      <c r="I7" s="64"/>
      <c r="J7" s="85">
        <f>INT(D7*I7)</f>
        <v>0</v>
      </c>
      <c r="K7" s="40"/>
      <c r="L7" s="67"/>
      <c r="M7" s="68"/>
      <c r="N7" s="43"/>
      <c r="O7" s="86"/>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v>2</v>
      </c>
      <c r="B9" s="81" t="s">
        <v>129</v>
      </c>
      <c r="C9" s="60" t="s">
        <v>529</v>
      </c>
      <c r="D9" s="82">
        <v>174.5</v>
      </c>
      <c r="E9" s="62" t="s">
        <v>129</v>
      </c>
      <c r="F9" s="62"/>
      <c r="G9" s="62"/>
      <c r="H9" s="84"/>
      <c r="I9" s="64"/>
      <c r="J9" s="85">
        <f>INT(D9*I9)</f>
        <v>0</v>
      </c>
      <c r="K9" s="40"/>
      <c r="L9" s="67"/>
      <c r="M9" s="68"/>
      <c r="N9" s="69"/>
      <c r="O9" s="86"/>
      <c r="P9" s="87"/>
      <c r="Q9" s="46"/>
      <c r="R9" s="37"/>
    </row>
    <row r="10" spans="1:18" ht="21" customHeight="1">
      <c r="A10" s="17"/>
      <c r="B10" s="72"/>
      <c r="C10" s="48"/>
      <c r="D10" s="88"/>
      <c r="E10" s="89"/>
      <c r="F10" s="89"/>
      <c r="G10" s="89"/>
      <c r="H10" s="58"/>
      <c r="I10" s="76"/>
      <c r="J10" s="77"/>
      <c r="K10" s="25"/>
      <c r="L10" s="53"/>
      <c r="M10" s="54"/>
      <c r="N10" s="92"/>
      <c r="O10" s="56"/>
      <c r="P10" s="79"/>
      <c r="Q10" s="31"/>
      <c r="R10" s="58"/>
    </row>
    <row r="11" spans="1:18" ht="21" customHeight="1">
      <c r="A11" s="80">
        <v>3</v>
      </c>
      <c r="B11" s="81" t="s">
        <v>132</v>
      </c>
      <c r="C11" s="60"/>
      <c r="D11" s="82">
        <v>60</v>
      </c>
      <c r="E11" s="62" t="s">
        <v>99</v>
      </c>
      <c r="F11" s="62"/>
      <c r="G11" s="62"/>
      <c r="H11" s="84"/>
      <c r="I11" s="64"/>
      <c r="J11" s="85">
        <f>INT(D11*I11)</f>
        <v>0</v>
      </c>
      <c r="K11" s="40"/>
      <c r="L11" s="67"/>
      <c r="M11" s="68"/>
      <c r="N11" s="69"/>
      <c r="O11" s="86"/>
      <c r="P11" s="93"/>
      <c r="Q11" s="46"/>
      <c r="R11" s="37"/>
    </row>
    <row r="12" spans="1:18" ht="21" customHeight="1">
      <c r="A12" s="17"/>
      <c r="B12" s="72"/>
      <c r="C12" s="48"/>
      <c r="D12" s="88"/>
      <c r="E12" s="89"/>
      <c r="F12" s="89"/>
      <c r="G12" s="89"/>
      <c r="H12" s="94"/>
      <c r="I12" s="76"/>
      <c r="J12" s="77"/>
      <c r="K12" s="25"/>
      <c r="L12" s="53"/>
      <c r="M12" s="54"/>
      <c r="N12" s="92"/>
      <c r="O12" s="56"/>
      <c r="P12" s="79"/>
      <c r="Q12" s="31"/>
      <c r="R12" s="58"/>
    </row>
    <row r="13" spans="1:18" ht="21" customHeight="1">
      <c r="A13" s="13">
        <v>4</v>
      </c>
      <c r="B13" s="81" t="s">
        <v>530</v>
      </c>
      <c r="C13" s="60" t="s">
        <v>531</v>
      </c>
      <c r="D13" s="90">
        <v>36.799999999999997</v>
      </c>
      <c r="E13" s="62" t="s">
        <v>102</v>
      </c>
      <c r="F13" s="62"/>
      <c r="G13" s="62"/>
      <c r="H13" s="37"/>
      <c r="I13" s="64"/>
      <c r="J13" s="85">
        <f>INT(D13*I13)</f>
        <v>0</v>
      </c>
      <c r="K13" s="40"/>
      <c r="L13" s="67"/>
      <c r="M13" s="68"/>
      <c r="N13" s="69"/>
      <c r="O13" s="86"/>
      <c r="P13" s="93"/>
      <c r="Q13" s="46"/>
      <c r="R13" s="37"/>
    </row>
    <row r="14" spans="1:18" ht="21" customHeight="1">
      <c r="A14" s="18"/>
      <c r="B14" s="72"/>
      <c r="C14" s="48"/>
      <c r="D14" s="88"/>
      <c r="E14" s="89"/>
      <c r="F14" s="74"/>
      <c r="G14" s="74"/>
      <c r="H14" s="94"/>
      <c r="I14" s="76"/>
      <c r="J14" s="77"/>
      <c r="K14" s="25"/>
      <c r="L14" s="53"/>
      <c r="M14" s="54"/>
      <c r="N14" s="95"/>
      <c r="O14" s="96"/>
      <c r="P14" s="79"/>
      <c r="Q14" s="31"/>
      <c r="R14" s="58"/>
    </row>
    <row r="15" spans="1:18" ht="21" customHeight="1">
      <c r="A15" s="13">
        <v>5</v>
      </c>
      <c r="B15" s="81" t="s">
        <v>532</v>
      </c>
      <c r="C15" s="60"/>
      <c r="D15" s="90">
        <v>1.8</v>
      </c>
      <c r="E15" s="62" t="s">
        <v>99</v>
      </c>
      <c r="F15" s="97"/>
      <c r="G15" s="97"/>
      <c r="H15" s="98"/>
      <c r="I15" s="64"/>
      <c r="J15" s="85">
        <f>INT(D15*I15)</f>
        <v>0</v>
      </c>
      <c r="K15" s="40"/>
      <c r="L15" s="67"/>
      <c r="M15" s="68"/>
      <c r="N15" s="43"/>
      <c r="O15" s="86"/>
      <c r="P15" s="93"/>
      <c r="Q15" s="46"/>
      <c r="R15" s="37"/>
    </row>
    <row r="16" spans="1:18" ht="21" customHeight="1">
      <c r="A16" s="17"/>
      <c r="B16" s="72"/>
      <c r="C16" s="48"/>
      <c r="D16" s="88"/>
      <c r="E16" s="89"/>
      <c r="F16" s="74"/>
      <c r="G16" s="74"/>
      <c r="H16" s="22"/>
      <c r="I16" s="76"/>
      <c r="J16" s="77"/>
      <c r="K16" s="25"/>
      <c r="L16" s="53"/>
      <c r="M16" s="54"/>
      <c r="N16" s="95"/>
      <c r="O16" s="96"/>
      <c r="P16" s="79"/>
      <c r="Q16" s="31"/>
      <c r="R16" s="58"/>
    </row>
    <row r="17" spans="1:18" ht="21" customHeight="1">
      <c r="A17" s="13">
        <v>6</v>
      </c>
      <c r="B17" s="81" t="s">
        <v>533</v>
      </c>
      <c r="C17" s="60"/>
      <c r="D17" s="90">
        <v>2.85</v>
      </c>
      <c r="E17" s="62" t="s">
        <v>129</v>
      </c>
      <c r="F17" s="97"/>
      <c r="G17" s="97"/>
      <c r="H17" s="100"/>
      <c r="I17" s="64"/>
      <c r="J17" s="85">
        <f>INT(D17*I17)</f>
        <v>0</v>
      </c>
      <c r="K17" s="40"/>
      <c r="L17" s="67"/>
      <c r="M17" s="68"/>
      <c r="N17" s="43"/>
      <c r="O17" s="86"/>
      <c r="P17" s="93"/>
      <c r="Q17" s="46"/>
      <c r="R17" s="37"/>
    </row>
    <row r="18" spans="1:18" ht="21" customHeight="1">
      <c r="A18" s="18"/>
      <c r="B18" s="72"/>
      <c r="C18" s="48"/>
      <c r="D18" s="88"/>
      <c r="E18" s="89"/>
      <c r="F18" s="74"/>
      <c r="G18" s="74"/>
      <c r="H18" s="22"/>
      <c r="I18" s="76"/>
      <c r="J18" s="77"/>
      <c r="K18" s="25"/>
      <c r="L18" s="53"/>
      <c r="M18" s="54"/>
      <c r="N18" s="95"/>
      <c r="O18" s="96"/>
      <c r="P18" s="79"/>
      <c r="Q18" s="31"/>
      <c r="R18" s="58"/>
    </row>
    <row r="19" spans="1:18" ht="21" customHeight="1">
      <c r="A19" s="13">
        <v>7</v>
      </c>
      <c r="B19" s="81" t="s">
        <v>534</v>
      </c>
      <c r="C19" s="14"/>
      <c r="D19" s="90">
        <v>33</v>
      </c>
      <c r="E19" s="62" t="s">
        <v>129</v>
      </c>
      <c r="F19" s="97"/>
      <c r="G19" s="97"/>
      <c r="H19" s="63"/>
      <c r="I19" s="64"/>
      <c r="J19" s="85">
        <f>INT(D19*I19)</f>
        <v>0</v>
      </c>
      <c r="K19" s="40"/>
      <c r="L19" s="67"/>
      <c r="M19" s="68"/>
      <c r="N19" s="101"/>
      <c r="O19" s="86"/>
      <c r="P19" s="102"/>
      <c r="Q19" s="46"/>
      <c r="R19" s="37"/>
    </row>
    <row r="20" spans="1:18" ht="21" customHeight="1">
      <c r="A20" s="17"/>
      <c r="B20" s="72"/>
      <c r="C20" s="48"/>
      <c r="D20" s="263"/>
      <c r="E20" s="89"/>
      <c r="F20" s="89"/>
      <c r="G20" s="89"/>
      <c r="H20" s="58"/>
      <c r="I20" s="76"/>
      <c r="J20" s="77"/>
      <c r="K20" s="25"/>
      <c r="L20" s="53"/>
      <c r="M20" s="54"/>
      <c r="N20" s="92"/>
      <c r="O20" s="56"/>
      <c r="P20" s="79"/>
      <c r="Q20" s="31"/>
      <c r="R20" s="58"/>
    </row>
    <row r="21" spans="1:18" ht="21" customHeight="1">
      <c r="A21" s="13">
        <v>8</v>
      </c>
      <c r="B21" s="81"/>
      <c r="C21" s="60"/>
      <c r="D21" s="90"/>
      <c r="E21" s="62"/>
      <c r="F21" s="62"/>
      <c r="G21" s="62"/>
      <c r="H21" s="37"/>
      <c r="I21" s="64"/>
      <c r="J21" s="85">
        <f>INT(D21*I21)</f>
        <v>0</v>
      </c>
      <c r="K21" s="40"/>
      <c r="L21" s="67"/>
      <c r="M21" s="68"/>
      <c r="N21" s="69"/>
      <c r="O21" s="86"/>
      <c r="P21" s="93"/>
      <c r="Q21" s="46"/>
      <c r="R21" s="37"/>
    </row>
    <row r="22" spans="1:18" ht="21" customHeight="1">
      <c r="A22" s="18"/>
      <c r="B22" s="72"/>
      <c r="C22" s="48"/>
      <c r="D22" s="263"/>
      <c r="E22" s="89"/>
      <c r="F22" s="74"/>
      <c r="G22" s="74"/>
      <c r="H22" s="22"/>
      <c r="I22" s="76"/>
      <c r="J22" s="77"/>
      <c r="K22" s="25"/>
      <c r="L22" s="53"/>
      <c r="M22" s="54"/>
      <c r="N22" s="78"/>
      <c r="O22" s="96"/>
      <c r="P22" s="79"/>
      <c r="Q22" s="31"/>
      <c r="R22" s="58"/>
    </row>
    <row r="23" spans="1:18" ht="21" customHeight="1">
      <c r="A23" s="13">
        <v>9</v>
      </c>
      <c r="B23" s="81"/>
      <c r="C23" s="60"/>
      <c r="D23" s="90"/>
      <c r="E23" s="62"/>
      <c r="F23" s="97"/>
      <c r="G23" s="97"/>
      <c r="H23" s="63"/>
      <c r="I23" s="64"/>
      <c r="J23" s="85">
        <f>INT(D23*I23)</f>
        <v>0</v>
      </c>
      <c r="K23" s="40"/>
      <c r="L23" s="67"/>
      <c r="M23" s="68"/>
      <c r="N23" s="43"/>
      <c r="O23" s="86"/>
      <c r="P23" s="93"/>
      <c r="Q23" s="46"/>
      <c r="R23" s="37"/>
    </row>
    <row r="24" spans="1:18" ht="21" customHeight="1">
      <c r="A24" s="18"/>
      <c r="B24" s="72"/>
      <c r="C24" s="48"/>
      <c r="D24" s="263"/>
      <c r="E24" s="89"/>
      <c r="F24" s="74"/>
      <c r="G24" s="74"/>
      <c r="H24" s="22"/>
      <c r="I24" s="76"/>
      <c r="J24" s="77"/>
      <c r="K24" s="25"/>
      <c r="L24" s="53"/>
      <c r="M24" s="54"/>
      <c r="N24" s="78"/>
      <c r="O24" s="96"/>
      <c r="P24" s="79"/>
      <c r="Q24" s="31"/>
      <c r="R24" s="58"/>
    </row>
    <row r="25" spans="1:18" ht="21" customHeight="1">
      <c r="A25" s="13">
        <v>10</v>
      </c>
      <c r="B25" s="81"/>
      <c r="C25" s="60"/>
      <c r="D25" s="90"/>
      <c r="E25" s="62"/>
      <c r="F25" s="97"/>
      <c r="G25" s="97"/>
      <c r="H25" s="63"/>
      <c r="I25" s="64"/>
      <c r="J25" s="85">
        <f>INT(D25*I25)</f>
        <v>0</v>
      </c>
      <c r="K25" s="40"/>
      <c r="L25" s="67"/>
      <c r="M25" s="68"/>
      <c r="N25" s="43"/>
      <c r="O25" s="86"/>
      <c r="P25" s="93"/>
      <c r="Q25" s="46"/>
      <c r="R25" s="37"/>
    </row>
    <row r="26" spans="1:18" ht="21" customHeight="1">
      <c r="A26" s="17"/>
      <c r="B26" s="72"/>
      <c r="C26" s="48"/>
      <c r="D26" s="88"/>
      <c r="E26" s="89"/>
      <c r="F26" s="74"/>
      <c r="G26" s="74"/>
      <c r="H26" s="75"/>
      <c r="I26" s="76"/>
      <c r="J26" s="77"/>
      <c r="K26" s="25"/>
      <c r="L26" s="53"/>
      <c r="M26" s="54"/>
      <c r="N26" s="95"/>
      <c r="O26" s="96"/>
      <c r="P26" s="79"/>
      <c r="Q26" s="31"/>
      <c r="R26" s="58"/>
    </row>
    <row r="27" spans="1:18" ht="21" customHeight="1">
      <c r="A27" s="13">
        <v>11</v>
      </c>
      <c r="B27" s="81"/>
      <c r="C27" s="60"/>
      <c r="D27" s="90"/>
      <c r="E27" s="62"/>
      <c r="F27" s="97"/>
      <c r="G27" s="97"/>
      <c r="H27" s="84"/>
      <c r="I27" s="64"/>
      <c r="J27" s="85">
        <f>INT(D27*I27)</f>
        <v>0</v>
      </c>
      <c r="K27" s="40"/>
      <c r="L27" s="67"/>
      <c r="M27" s="68"/>
      <c r="N27" s="105"/>
      <c r="O27" s="86"/>
      <c r="P27" s="93"/>
      <c r="Q27" s="46"/>
      <c r="R27" s="37"/>
    </row>
    <row r="28" spans="1:18" ht="21" customHeight="1">
      <c r="A28" s="17"/>
      <c r="B28" s="103"/>
      <c r="C28" s="48"/>
      <c r="D28" s="263"/>
      <c r="E28" s="89"/>
      <c r="F28" s="106"/>
      <c r="G28" s="106"/>
      <c r="H28" s="107"/>
      <c r="I28" s="76"/>
      <c r="J28" s="77"/>
      <c r="K28" s="25"/>
      <c r="L28" s="53"/>
      <c r="M28" s="54"/>
      <c r="N28" s="95"/>
      <c r="O28" s="96"/>
      <c r="P28" s="79"/>
      <c r="Q28" s="31"/>
      <c r="R28" s="58"/>
    </row>
    <row r="29" spans="1:18" ht="21" customHeight="1">
      <c r="A29" s="13">
        <v>12</v>
      </c>
      <c r="B29" s="104"/>
      <c r="C29" s="60"/>
      <c r="D29" s="90"/>
      <c r="E29" s="62"/>
      <c r="F29" s="108"/>
      <c r="G29" s="108"/>
      <c r="H29" s="37"/>
      <c r="I29" s="64"/>
      <c r="J29" s="85">
        <f>INT(D29*I29)</f>
        <v>0</v>
      </c>
      <c r="K29" s="40"/>
      <c r="L29" s="67"/>
      <c r="M29" s="68"/>
      <c r="N29" s="43"/>
      <c r="O29" s="86"/>
      <c r="P29" s="93"/>
      <c r="Q29" s="46"/>
      <c r="R29" s="37"/>
    </row>
    <row r="30" spans="1:18" ht="21" customHeight="1">
      <c r="A30" s="17"/>
      <c r="B30" s="103"/>
      <c r="C30" s="48"/>
      <c r="D30" s="263"/>
      <c r="E30" s="89"/>
      <c r="F30" s="106"/>
      <c r="G30" s="106"/>
      <c r="H30" s="107"/>
      <c r="I30" s="76"/>
      <c r="J30" s="77"/>
      <c r="K30" s="25"/>
      <c r="L30" s="53"/>
      <c r="M30" s="54"/>
      <c r="N30" s="95"/>
      <c r="O30" s="96"/>
      <c r="P30" s="79"/>
      <c r="Q30" s="31"/>
      <c r="R30" s="58"/>
    </row>
    <row r="31" spans="1:18" ht="21" customHeight="1">
      <c r="A31" s="13">
        <v>13</v>
      </c>
      <c r="B31" s="104"/>
      <c r="C31" s="60"/>
      <c r="D31" s="90"/>
      <c r="E31" s="62"/>
      <c r="F31" s="108"/>
      <c r="G31" s="108"/>
      <c r="H31" s="37"/>
      <c r="I31" s="64"/>
      <c r="J31" s="85">
        <f>INT(D31*I31)</f>
        <v>0</v>
      </c>
      <c r="K31" s="40"/>
      <c r="L31" s="67"/>
      <c r="M31" s="68"/>
      <c r="N31" s="43"/>
      <c r="O31" s="86"/>
      <c r="P31" s="93"/>
      <c r="Q31" s="46"/>
      <c r="R31" s="37"/>
    </row>
    <row r="32" spans="1:18" ht="21" customHeight="1">
      <c r="A32" s="17"/>
      <c r="B32" s="103"/>
      <c r="C32" s="48"/>
      <c r="D32" s="263"/>
      <c r="E32" s="89"/>
      <c r="F32" s="106"/>
      <c r="G32" s="106"/>
      <c r="H32" s="58"/>
      <c r="I32" s="76"/>
      <c r="J32" s="77"/>
      <c r="K32" s="25"/>
      <c r="L32" s="53"/>
      <c r="M32" s="54"/>
      <c r="N32" s="95"/>
      <c r="O32" s="96"/>
      <c r="P32" s="79"/>
      <c r="Q32" s="31"/>
      <c r="R32" s="58"/>
    </row>
    <row r="33" spans="1:18" ht="21" customHeight="1">
      <c r="A33" s="13">
        <v>14</v>
      </c>
      <c r="B33" s="104"/>
      <c r="C33" s="60"/>
      <c r="D33" s="90"/>
      <c r="E33" s="62"/>
      <c r="F33" s="108"/>
      <c r="G33" s="108"/>
      <c r="H33" s="37"/>
      <c r="I33" s="64"/>
      <c r="J33" s="85">
        <f>INT(D33*I33)</f>
        <v>0</v>
      </c>
      <c r="K33" s="40"/>
      <c r="L33" s="67"/>
      <c r="M33" s="68"/>
      <c r="N33" s="43"/>
      <c r="O33" s="86"/>
      <c r="P33" s="93"/>
      <c r="Q33" s="46"/>
      <c r="R33" s="37"/>
    </row>
    <row r="34" spans="1:18" ht="21" customHeight="1">
      <c r="A34" s="17"/>
      <c r="B34" s="103"/>
      <c r="C34" s="48"/>
      <c r="D34" s="263"/>
      <c r="E34" s="89"/>
      <c r="F34" s="106"/>
      <c r="G34" s="106"/>
      <c r="H34" s="58"/>
      <c r="I34" s="76"/>
      <c r="J34" s="77"/>
      <c r="K34" s="25"/>
      <c r="L34" s="53"/>
      <c r="M34" s="54"/>
      <c r="N34" s="95"/>
      <c r="O34" s="96"/>
      <c r="P34" s="79"/>
      <c r="Q34" s="31"/>
      <c r="R34" s="58"/>
    </row>
    <row r="35" spans="1:18" ht="21" customHeight="1">
      <c r="A35" s="13">
        <v>15</v>
      </c>
      <c r="B35" s="104"/>
      <c r="C35" s="60"/>
      <c r="D35" s="90"/>
      <c r="E35" s="62"/>
      <c r="F35" s="108"/>
      <c r="G35" s="108"/>
      <c r="H35" s="37"/>
      <c r="I35" s="64"/>
      <c r="J35" s="85">
        <f>INT(D35*I35)</f>
        <v>0</v>
      </c>
      <c r="K35" s="40"/>
      <c r="L35" s="67"/>
      <c r="M35" s="68"/>
      <c r="N35" s="43"/>
      <c r="O35" s="86"/>
      <c r="P35" s="93"/>
      <c r="Q35" s="46"/>
      <c r="R35" s="37"/>
    </row>
    <row r="36" spans="1:18" ht="21" customHeight="1">
      <c r="A36" s="17"/>
      <c r="B36" s="72"/>
      <c r="C36" s="48"/>
      <c r="D36" s="88"/>
      <c r="E36" s="89"/>
      <c r="F36" s="89"/>
      <c r="G36" s="89"/>
      <c r="H36" s="94"/>
      <c r="I36" s="76"/>
      <c r="J36" s="77"/>
      <c r="K36" s="25"/>
      <c r="L36" s="53"/>
      <c r="M36" s="54"/>
      <c r="N36" s="95"/>
      <c r="O36" s="56"/>
      <c r="P36" s="79"/>
      <c r="Q36" s="31"/>
      <c r="R36" s="58"/>
    </row>
    <row r="37" spans="1:18" ht="21" customHeight="1">
      <c r="A37" s="13">
        <v>16</v>
      </c>
      <c r="B37" s="81"/>
      <c r="C37" s="60"/>
      <c r="D37" s="90"/>
      <c r="E37" s="62"/>
      <c r="F37" s="62"/>
      <c r="G37" s="62"/>
      <c r="H37" s="98"/>
      <c r="I37" s="64"/>
      <c r="J37" s="85">
        <f>INT(D37*I37)</f>
        <v>0</v>
      </c>
      <c r="K37" s="40"/>
      <c r="L37" s="67"/>
      <c r="M37" s="68"/>
      <c r="N37" s="43"/>
      <c r="O37" s="86"/>
      <c r="P37" s="93"/>
      <c r="Q37" s="46"/>
      <c r="R37" s="37"/>
    </row>
    <row r="38" spans="1:18" ht="21" customHeight="1">
      <c r="A38" s="17"/>
      <c r="B38" s="72"/>
      <c r="C38" s="48"/>
      <c r="D38" s="263"/>
      <c r="E38" s="89"/>
      <c r="F38" s="89"/>
      <c r="G38" s="89"/>
      <c r="H38" s="94"/>
      <c r="I38" s="76"/>
      <c r="J38" s="77"/>
      <c r="K38" s="25"/>
      <c r="L38" s="53"/>
      <c r="M38" s="54"/>
      <c r="N38" s="95"/>
      <c r="O38" s="56"/>
      <c r="P38" s="79"/>
      <c r="Q38" s="31"/>
      <c r="R38" s="58"/>
    </row>
    <row r="39" spans="1:18" ht="21" customHeight="1">
      <c r="A39" s="13">
        <v>17</v>
      </c>
      <c r="B39" s="81"/>
      <c r="C39" s="60"/>
      <c r="D39" s="90"/>
      <c r="E39" s="62"/>
      <c r="F39" s="62"/>
      <c r="G39" s="62"/>
      <c r="H39" s="98"/>
      <c r="I39" s="64"/>
      <c r="J39" s="85">
        <f>INT(D39*I39)</f>
        <v>0</v>
      </c>
      <c r="K39" s="40"/>
      <c r="L39" s="67"/>
      <c r="M39" s="68"/>
      <c r="N39" s="43"/>
      <c r="O39" s="86"/>
      <c r="P39" s="93"/>
      <c r="Q39" s="46"/>
      <c r="R39" s="37"/>
    </row>
    <row r="40" spans="1:18" ht="21" customHeight="1">
      <c r="A40" s="17"/>
      <c r="B40" s="72"/>
      <c r="C40" s="48"/>
      <c r="D40" s="263"/>
      <c r="E40" s="89"/>
      <c r="F40" s="106"/>
      <c r="G40" s="106"/>
      <c r="H40" s="22"/>
      <c r="I40" s="76"/>
      <c r="J40" s="77"/>
      <c r="K40" s="25"/>
      <c r="L40" s="53"/>
      <c r="M40" s="54"/>
      <c r="N40" s="95"/>
      <c r="O40" s="56"/>
      <c r="P40" s="79"/>
      <c r="Q40" s="31"/>
      <c r="R40" s="58"/>
    </row>
    <row r="41" spans="1:18" ht="21" customHeight="1">
      <c r="A41" s="13">
        <v>18</v>
      </c>
      <c r="B41" s="81"/>
      <c r="C41" s="60"/>
      <c r="D41" s="90"/>
      <c r="E41" s="62"/>
      <c r="F41" s="108"/>
      <c r="G41" s="108"/>
      <c r="H41" s="100"/>
      <c r="I41" s="64"/>
      <c r="J41" s="85">
        <f>INT(D41*I41)</f>
        <v>0</v>
      </c>
      <c r="K41" s="40"/>
      <c r="L41" s="67"/>
      <c r="M41" s="68"/>
      <c r="N41" s="43"/>
      <c r="O41" s="86"/>
      <c r="P41" s="93"/>
      <c r="Q41" s="46"/>
      <c r="R41" s="37"/>
    </row>
    <row r="42" spans="1:18" ht="21" customHeight="1">
      <c r="A42" s="17"/>
      <c r="B42" s="72"/>
      <c r="C42" s="48"/>
      <c r="D42" s="263"/>
      <c r="E42" s="89"/>
      <c r="F42" s="106"/>
      <c r="G42" s="106"/>
      <c r="H42" s="22"/>
      <c r="I42" s="76"/>
      <c r="J42" s="77"/>
      <c r="K42" s="25"/>
      <c r="L42" s="53"/>
      <c r="M42" s="54"/>
      <c r="N42" s="95"/>
      <c r="O42" s="56"/>
      <c r="P42" s="79"/>
      <c r="Q42" s="109"/>
      <c r="R42" s="58"/>
    </row>
    <row r="43" spans="1:18" ht="21" customHeight="1">
      <c r="A43" s="13">
        <v>19</v>
      </c>
      <c r="B43" s="81"/>
      <c r="C43" s="60"/>
      <c r="D43" s="90"/>
      <c r="E43" s="62"/>
      <c r="F43" s="108"/>
      <c r="G43" s="108"/>
      <c r="H43" s="63"/>
      <c r="I43" s="64"/>
      <c r="J43" s="85">
        <f>INT(D43*I43)</f>
        <v>0</v>
      </c>
      <c r="K43" s="40"/>
      <c r="L43" s="110"/>
      <c r="M43" s="54"/>
      <c r="N43" s="101"/>
      <c r="O43" s="111"/>
      <c r="P43" s="102"/>
      <c r="Q43" s="112"/>
      <c r="R43" s="94"/>
    </row>
    <row r="44" spans="1:18" ht="21" customHeight="1">
      <c r="A44" s="17"/>
      <c r="B44" s="72"/>
      <c r="C44" s="113"/>
      <c r="D44" s="264"/>
      <c r="E44" s="115"/>
      <c r="F44" s="116"/>
      <c r="G44" s="116"/>
      <c r="H44" s="117"/>
      <c r="I44" s="118"/>
      <c r="J44" s="119"/>
      <c r="K44" s="120"/>
      <c r="L44" s="121"/>
      <c r="M44" s="122"/>
      <c r="N44" s="92"/>
      <c r="O44" s="56"/>
      <c r="P44" s="79"/>
      <c r="Q44" s="31"/>
      <c r="R44" s="58"/>
    </row>
    <row r="45" spans="1:18" ht="21" customHeight="1" thickBot="1">
      <c r="A45" s="123">
        <v>20</v>
      </c>
      <c r="B45" s="141" t="s">
        <v>18</v>
      </c>
      <c r="C45" s="125"/>
      <c r="D45" s="265"/>
      <c r="E45" s="127"/>
      <c r="F45" s="128"/>
      <c r="G45" s="128"/>
      <c r="H45" s="129"/>
      <c r="I45" s="130"/>
      <c r="J45" s="131">
        <f>SUM(J6:J43)</f>
        <v>0</v>
      </c>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zoomScale="70" zoomScaleNormal="100" zoomScaleSheetLayoutView="70" workbookViewId="0">
      <selection activeCell="L39" sqref="L39"/>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33" t="s">
        <v>133</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80">
        <v>1</v>
      </c>
      <c r="B7" s="81" t="s">
        <v>556</v>
      </c>
      <c r="C7" s="60" t="s">
        <v>557</v>
      </c>
      <c r="D7" s="82">
        <v>8.0500000000000007</v>
      </c>
      <c r="E7" s="62" t="s">
        <v>102</v>
      </c>
      <c r="F7" s="83"/>
      <c r="G7" s="83"/>
      <c r="H7" s="84"/>
      <c r="I7" s="64">
        <v>2000</v>
      </c>
      <c r="J7" s="85">
        <f>INT(D7*I7)</f>
        <v>16100</v>
      </c>
      <c r="K7" s="40"/>
      <c r="L7" s="67"/>
      <c r="M7" s="68"/>
      <c r="N7" s="43"/>
      <c r="O7" s="309"/>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v>2</v>
      </c>
      <c r="B9" s="81"/>
      <c r="C9" s="60"/>
      <c r="D9" s="90"/>
      <c r="E9" s="62"/>
      <c r="F9" s="62"/>
      <c r="G9" s="62"/>
      <c r="H9" s="84"/>
      <c r="I9" s="64"/>
      <c r="J9" s="85">
        <f>INT(D9*I9)</f>
        <v>0</v>
      </c>
      <c r="K9" s="40"/>
      <c r="L9" s="67"/>
      <c r="M9" s="68"/>
      <c r="N9" s="69"/>
      <c r="O9" s="86"/>
      <c r="P9" s="87"/>
      <c r="Q9" s="46"/>
      <c r="R9" s="37"/>
    </row>
    <row r="10" spans="1:18" ht="21" customHeight="1">
      <c r="A10" s="17"/>
      <c r="B10" s="72"/>
      <c r="C10" s="48"/>
      <c r="D10" s="88"/>
      <c r="E10" s="89"/>
      <c r="F10" s="89"/>
      <c r="G10" s="89"/>
      <c r="H10" s="58"/>
      <c r="I10" s="76"/>
      <c r="J10" s="77"/>
      <c r="K10" s="25"/>
      <c r="L10" s="53"/>
      <c r="M10" s="54"/>
      <c r="N10" s="92"/>
      <c r="O10" s="56"/>
      <c r="P10" s="79"/>
      <c r="Q10" s="31"/>
      <c r="R10" s="58"/>
    </row>
    <row r="11" spans="1:18" ht="21" customHeight="1">
      <c r="A11" s="80">
        <v>3</v>
      </c>
      <c r="B11" s="81"/>
      <c r="C11" s="60"/>
      <c r="D11" s="90"/>
      <c r="E11" s="62"/>
      <c r="F11" s="62"/>
      <c r="G11" s="62"/>
      <c r="H11" s="84"/>
      <c r="I11" s="64"/>
      <c r="J11" s="85">
        <f>INT(D11*I11)</f>
        <v>0</v>
      </c>
      <c r="K11" s="40"/>
      <c r="L11" s="67"/>
      <c r="M11" s="68"/>
      <c r="N11" s="69"/>
      <c r="O11" s="86"/>
      <c r="P11" s="93"/>
      <c r="Q11" s="46"/>
      <c r="R11" s="37"/>
    </row>
    <row r="12" spans="1:18" ht="21" customHeight="1">
      <c r="A12" s="17"/>
      <c r="B12" s="72"/>
      <c r="C12" s="48"/>
      <c r="D12" s="88"/>
      <c r="E12" s="89"/>
      <c r="F12" s="89"/>
      <c r="G12" s="89"/>
      <c r="H12" s="94"/>
      <c r="I12" s="76"/>
      <c r="J12" s="77"/>
      <c r="K12" s="25"/>
      <c r="L12" s="53"/>
      <c r="M12" s="54"/>
      <c r="N12" s="92"/>
      <c r="O12" s="56"/>
      <c r="P12" s="79"/>
      <c r="Q12" s="31"/>
      <c r="R12" s="58"/>
    </row>
    <row r="13" spans="1:18" ht="21" customHeight="1">
      <c r="A13" s="13">
        <v>4</v>
      </c>
      <c r="B13" s="81"/>
      <c r="C13" s="60"/>
      <c r="D13" s="90"/>
      <c r="E13" s="62"/>
      <c r="F13" s="62"/>
      <c r="G13" s="62"/>
      <c r="H13" s="37"/>
      <c r="I13" s="64"/>
      <c r="J13" s="85">
        <f>INT(D13*I13)</f>
        <v>0</v>
      </c>
      <c r="K13" s="40"/>
      <c r="L13" s="67"/>
      <c r="M13" s="68"/>
      <c r="N13" s="69"/>
      <c r="O13" s="86"/>
      <c r="P13" s="93"/>
      <c r="Q13" s="46"/>
      <c r="R13" s="37"/>
    </row>
    <row r="14" spans="1:18" ht="21" customHeight="1">
      <c r="A14" s="18"/>
      <c r="B14" s="72"/>
      <c r="C14" s="48"/>
      <c r="D14" s="88"/>
      <c r="E14" s="89"/>
      <c r="F14" s="74"/>
      <c r="G14" s="74"/>
      <c r="H14" s="94"/>
      <c r="I14" s="76"/>
      <c r="J14" s="77"/>
      <c r="K14" s="25"/>
      <c r="L14" s="53"/>
      <c r="M14" s="54"/>
      <c r="N14" s="95"/>
      <c r="O14" s="96"/>
      <c r="P14" s="79"/>
      <c r="Q14" s="31"/>
      <c r="R14" s="58"/>
    </row>
    <row r="15" spans="1:18" ht="21" customHeight="1">
      <c r="A15" s="13">
        <v>5</v>
      </c>
      <c r="B15" s="81"/>
      <c r="C15" s="60"/>
      <c r="D15" s="90"/>
      <c r="E15" s="62"/>
      <c r="F15" s="97"/>
      <c r="G15" s="97"/>
      <c r="H15" s="98"/>
      <c r="I15" s="64"/>
      <c r="J15" s="85">
        <f>INT(D15*I15)</f>
        <v>0</v>
      </c>
      <c r="K15" s="40"/>
      <c r="L15" s="67"/>
      <c r="M15" s="68"/>
      <c r="N15" s="43"/>
      <c r="O15" s="86"/>
      <c r="P15" s="93"/>
      <c r="Q15" s="46"/>
      <c r="R15" s="37"/>
    </row>
    <row r="16" spans="1:18" ht="21" customHeight="1">
      <c r="A16" s="17"/>
      <c r="B16" s="72"/>
      <c r="C16" s="272"/>
      <c r="D16" s="263"/>
      <c r="E16" s="89"/>
      <c r="F16" s="74"/>
      <c r="G16" s="74"/>
      <c r="H16" s="22"/>
      <c r="I16" s="76"/>
      <c r="J16" s="77"/>
      <c r="K16" s="25"/>
      <c r="L16" s="53"/>
      <c r="M16" s="54"/>
      <c r="N16" s="95"/>
      <c r="O16" s="96"/>
      <c r="P16" s="79"/>
      <c r="Q16" s="31"/>
      <c r="R16" s="58"/>
    </row>
    <row r="17" spans="1:18" ht="21" customHeight="1">
      <c r="A17" s="13">
        <v>6</v>
      </c>
      <c r="B17" s="81"/>
      <c r="C17" s="81"/>
      <c r="D17" s="90"/>
      <c r="E17" s="62"/>
      <c r="F17" s="97"/>
      <c r="G17" s="97"/>
      <c r="H17" s="100"/>
      <c r="I17" s="64"/>
      <c r="J17" s="85">
        <f>INT(D17*I17)</f>
        <v>0</v>
      </c>
      <c r="K17" s="40"/>
      <c r="L17" s="67"/>
      <c r="M17" s="68"/>
      <c r="N17" s="43"/>
      <c r="O17" s="86"/>
      <c r="P17" s="93"/>
      <c r="Q17" s="46"/>
      <c r="R17" s="37"/>
    </row>
    <row r="18" spans="1:18" ht="21" customHeight="1">
      <c r="A18" s="18"/>
      <c r="B18" s="72"/>
      <c r="C18" s="272"/>
      <c r="D18" s="263"/>
      <c r="E18" s="89"/>
      <c r="F18" s="74"/>
      <c r="G18" s="74"/>
      <c r="H18" s="22"/>
      <c r="I18" s="76"/>
      <c r="J18" s="77"/>
      <c r="K18" s="25"/>
      <c r="L18" s="53"/>
      <c r="M18" s="54"/>
      <c r="N18" s="95"/>
      <c r="O18" s="96"/>
      <c r="P18" s="79"/>
      <c r="Q18" s="31"/>
      <c r="R18" s="58"/>
    </row>
    <row r="19" spans="1:18" ht="21" customHeight="1">
      <c r="A19" s="13">
        <v>7</v>
      </c>
      <c r="B19" s="81"/>
      <c r="C19" s="81"/>
      <c r="D19" s="90"/>
      <c r="E19" s="62"/>
      <c r="F19" s="97"/>
      <c r="G19" s="97"/>
      <c r="H19" s="63"/>
      <c r="I19" s="64"/>
      <c r="J19" s="85">
        <f>INT(D19*I19)</f>
        <v>0</v>
      </c>
      <c r="K19" s="40"/>
      <c r="L19" s="67"/>
      <c r="M19" s="68"/>
      <c r="N19" s="101"/>
      <c r="O19" s="86"/>
      <c r="P19" s="102"/>
      <c r="Q19" s="46"/>
      <c r="R19" s="37"/>
    </row>
    <row r="20" spans="1:18" ht="21" customHeight="1">
      <c r="A20" s="17"/>
      <c r="B20" s="72"/>
      <c r="C20" s="272"/>
      <c r="D20" s="263"/>
      <c r="E20" s="89"/>
      <c r="F20" s="89"/>
      <c r="G20" s="89"/>
      <c r="H20" s="58"/>
      <c r="I20" s="76"/>
      <c r="J20" s="77"/>
      <c r="K20" s="25"/>
      <c r="L20" s="53"/>
      <c r="M20" s="54"/>
      <c r="N20" s="92"/>
      <c r="O20" s="56"/>
      <c r="P20" s="79"/>
      <c r="Q20" s="31"/>
      <c r="R20" s="58"/>
    </row>
    <row r="21" spans="1:18" ht="21" customHeight="1">
      <c r="A21" s="13">
        <v>8</v>
      </c>
      <c r="B21" s="81"/>
      <c r="C21" s="81"/>
      <c r="D21" s="90"/>
      <c r="E21" s="62"/>
      <c r="F21" s="62"/>
      <c r="G21" s="62"/>
      <c r="H21" s="37"/>
      <c r="I21" s="64"/>
      <c r="J21" s="85">
        <f>INT(D21*I21)</f>
        <v>0</v>
      </c>
      <c r="K21" s="40"/>
      <c r="L21" s="67"/>
      <c r="M21" s="68"/>
      <c r="N21" s="69"/>
      <c r="O21" s="86"/>
      <c r="P21" s="93"/>
      <c r="Q21" s="46"/>
      <c r="R21" s="37"/>
    </row>
    <row r="22" spans="1:18" ht="21" customHeight="1">
      <c r="A22" s="18"/>
      <c r="B22" s="72"/>
      <c r="C22" s="272"/>
      <c r="D22" s="88"/>
      <c r="E22" s="89"/>
      <c r="F22" s="74"/>
      <c r="G22" s="74"/>
      <c r="H22" s="22"/>
      <c r="I22" s="76"/>
      <c r="J22" s="77"/>
      <c r="K22" s="25"/>
      <c r="L22" s="53"/>
      <c r="M22" s="54"/>
      <c r="N22" s="78"/>
      <c r="O22" s="96"/>
      <c r="P22" s="79"/>
      <c r="Q22" s="31"/>
      <c r="R22" s="58"/>
    </row>
    <row r="23" spans="1:18" ht="21" customHeight="1">
      <c r="A23" s="13">
        <v>9</v>
      </c>
      <c r="B23" s="81"/>
      <c r="C23" s="81"/>
      <c r="D23" s="90"/>
      <c r="E23" s="62"/>
      <c r="F23" s="97"/>
      <c r="G23" s="97"/>
      <c r="H23" s="63"/>
      <c r="I23" s="64"/>
      <c r="J23" s="85">
        <f>INT(D23*I23)</f>
        <v>0</v>
      </c>
      <c r="K23" s="40"/>
      <c r="L23" s="67"/>
      <c r="M23" s="68"/>
      <c r="N23" s="43"/>
      <c r="O23" s="86"/>
      <c r="P23" s="93"/>
      <c r="Q23" s="46"/>
      <c r="R23" s="37"/>
    </row>
    <row r="24" spans="1:18" ht="21" customHeight="1">
      <c r="A24" s="18"/>
      <c r="B24" s="72"/>
      <c r="C24" s="272"/>
      <c r="D24" s="263"/>
      <c r="E24" s="89"/>
      <c r="F24" s="74"/>
      <c r="G24" s="74"/>
      <c r="H24" s="22"/>
      <c r="I24" s="76"/>
      <c r="J24" s="77"/>
      <c r="K24" s="25"/>
      <c r="L24" s="53"/>
      <c r="M24" s="54"/>
      <c r="N24" s="78"/>
      <c r="O24" s="96"/>
      <c r="P24" s="79"/>
      <c r="Q24" s="31"/>
      <c r="R24" s="58"/>
    </row>
    <row r="25" spans="1:18" ht="21" customHeight="1">
      <c r="A25" s="13">
        <v>10</v>
      </c>
      <c r="B25" s="81"/>
      <c r="C25" s="81"/>
      <c r="D25" s="90"/>
      <c r="E25" s="62"/>
      <c r="F25" s="97"/>
      <c r="G25" s="97"/>
      <c r="H25" s="63"/>
      <c r="I25" s="64"/>
      <c r="J25" s="85">
        <f>INT(D25*I25)</f>
        <v>0</v>
      </c>
      <c r="K25" s="40"/>
      <c r="L25" s="67"/>
      <c r="M25" s="68"/>
      <c r="N25" s="43"/>
      <c r="O25" s="86"/>
      <c r="P25" s="93"/>
      <c r="Q25" s="46"/>
      <c r="R25" s="37"/>
    </row>
    <row r="26" spans="1:18" ht="21" customHeight="1">
      <c r="A26" s="17"/>
      <c r="B26" s="72"/>
      <c r="C26" s="274"/>
      <c r="D26" s="263"/>
      <c r="E26" s="89"/>
      <c r="F26" s="74"/>
      <c r="G26" s="74"/>
      <c r="H26" s="75"/>
      <c r="I26" s="76"/>
      <c r="J26" s="77"/>
      <c r="K26" s="25"/>
      <c r="L26" s="53"/>
      <c r="M26" s="54"/>
      <c r="N26" s="95"/>
      <c r="O26" s="96"/>
      <c r="P26" s="79"/>
      <c r="Q26" s="31"/>
      <c r="R26" s="58"/>
    </row>
    <row r="27" spans="1:18" ht="21" customHeight="1">
      <c r="A27" s="13">
        <v>11</v>
      </c>
      <c r="B27" s="81"/>
      <c r="C27" s="81"/>
      <c r="D27" s="90"/>
      <c r="E27" s="62"/>
      <c r="F27" s="97"/>
      <c r="G27" s="97"/>
      <c r="H27" s="84"/>
      <c r="I27" s="64"/>
      <c r="J27" s="85">
        <f>INT(D27*I27)</f>
        <v>0</v>
      </c>
      <c r="K27" s="40"/>
      <c r="L27" s="67"/>
      <c r="M27" s="68"/>
      <c r="N27" s="105"/>
      <c r="O27" s="86"/>
      <c r="P27" s="93"/>
      <c r="Q27" s="46"/>
      <c r="R27" s="37"/>
    </row>
    <row r="28" spans="1:18" ht="21" customHeight="1">
      <c r="A28" s="17"/>
      <c r="B28" s="72"/>
      <c r="C28" s="274"/>
      <c r="D28" s="263"/>
      <c r="E28" s="89"/>
      <c r="F28" s="106"/>
      <c r="G28" s="106"/>
      <c r="H28" s="107"/>
      <c r="I28" s="76"/>
      <c r="J28" s="77"/>
      <c r="K28" s="25"/>
      <c r="L28" s="53"/>
      <c r="M28" s="54"/>
      <c r="N28" s="95"/>
      <c r="O28" s="96"/>
      <c r="P28" s="79"/>
      <c r="Q28" s="31"/>
      <c r="R28" s="58"/>
    </row>
    <row r="29" spans="1:18" ht="21" customHeight="1">
      <c r="A29" s="13">
        <v>12</v>
      </c>
      <c r="B29" s="81"/>
      <c r="C29" s="104"/>
      <c r="D29" s="90"/>
      <c r="E29" s="62"/>
      <c r="F29" s="108"/>
      <c r="G29" s="108"/>
      <c r="H29" s="37"/>
      <c r="I29" s="64"/>
      <c r="J29" s="85">
        <f>INT(D29*I29)</f>
        <v>0</v>
      </c>
      <c r="K29" s="40"/>
      <c r="L29" s="67"/>
      <c r="M29" s="68"/>
      <c r="N29" s="43"/>
      <c r="O29" s="86"/>
      <c r="P29" s="93"/>
      <c r="Q29" s="46"/>
      <c r="R29" s="37"/>
    </row>
    <row r="30" spans="1:18" ht="21" customHeight="1">
      <c r="A30" s="17"/>
      <c r="B30" s="72"/>
      <c r="C30" s="274"/>
      <c r="D30" s="263"/>
      <c r="E30" s="89"/>
      <c r="F30" s="106"/>
      <c r="G30" s="106"/>
      <c r="H30" s="107"/>
      <c r="I30" s="76"/>
      <c r="J30" s="77"/>
      <c r="K30" s="25"/>
      <c r="L30" s="53"/>
      <c r="M30" s="54"/>
      <c r="N30" s="95"/>
      <c r="O30" s="96"/>
      <c r="P30" s="79"/>
      <c r="Q30" s="31"/>
      <c r="R30" s="58"/>
    </row>
    <row r="31" spans="1:18" ht="21" customHeight="1">
      <c r="A31" s="13">
        <v>13</v>
      </c>
      <c r="B31" s="81"/>
      <c r="C31" s="104"/>
      <c r="D31" s="90"/>
      <c r="E31" s="62"/>
      <c r="F31" s="108"/>
      <c r="G31" s="108"/>
      <c r="H31" s="37"/>
      <c r="I31" s="64"/>
      <c r="J31" s="85">
        <f>INT(D31*I31)</f>
        <v>0</v>
      </c>
      <c r="K31" s="40"/>
      <c r="L31" s="67"/>
      <c r="M31" s="68"/>
      <c r="N31" s="43"/>
      <c r="O31" s="86"/>
      <c r="P31" s="93"/>
      <c r="Q31" s="46"/>
      <c r="R31" s="37"/>
    </row>
    <row r="32" spans="1:18" ht="21" customHeight="1">
      <c r="A32" s="17"/>
      <c r="B32" s="72"/>
      <c r="C32" s="274"/>
      <c r="D32" s="263"/>
      <c r="E32" s="89"/>
      <c r="F32" s="106"/>
      <c r="G32" s="106"/>
      <c r="H32" s="58"/>
      <c r="I32" s="76"/>
      <c r="J32" s="77"/>
      <c r="K32" s="25"/>
      <c r="L32" s="53"/>
      <c r="M32" s="54"/>
      <c r="N32" s="95"/>
      <c r="O32" s="96"/>
      <c r="P32" s="79"/>
      <c r="Q32" s="31"/>
      <c r="R32" s="58"/>
    </row>
    <row r="33" spans="1:18" ht="21" customHeight="1">
      <c r="A33" s="13">
        <v>14</v>
      </c>
      <c r="B33" s="81"/>
      <c r="C33" s="81"/>
      <c r="D33" s="90"/>
      <c r="E33" s="62"/>
      <c r="F33" s="108"/>
      <c r="G33" s="108"/>
      <c r="H33" s="37"/>
      <c r="I33" s="64"/>
      <c r="J33" s="85">
        <f>INT(D33*I33)</f>
        <v>0</v>
      </c>
      <c r="K33" s="40"/>
      <c r="L33" s="67"/>
      <c r="M33" s="68"/>
      <c r="N33" s="43"/>
      <c r="O33" s="86"/>
      <c r="P33" s="93"/>
      <c r="Q33" s="46"/>
      <c r="R33" s="37"/>
    </row>
    <row r="34" spans="1:18" ht="21" customHeight="1">
      <c r="A34" s="17"/>
      <c r="B34" s="72"/>
      <c r="C34" s="274"/>
      <c r="D34" s="263"/>
      <c r="E34" s="89"/>
      <c r="F34" s="106"/>
      <c r="G34" s="106"/>
      <c r="H34" s="58"/>
      <c r="I34" s="76"/>
      <c r="J34" s="77"/>
      <c r="K34" s="25"/>
      <c r="L34" s="53"/>
      <c r="M34" s="54"/>
      <c r="N34" s="95"/>
      <c r="O34" s="96"/>
      <c r="P34" s="79"/>
      <c r="Q34" s="31"/>
      <c r="R34" s="58"/>
    </row>
    <row r="35" spans="1:18" ht="21" customHeight="1">
      <c r="A35" s="13">
        <v>15</v>
      </c>
      <c r="B35" s="81"/>
      <c r="C35" s="104"/>
      <c r="D35" s="90"/>
      <c r="E35" s="62"/>
      <c r="F35" s="108"/>
      <c r="G35" s="108"/>
      <c r="H35" s="37"/>
      <c r="I35" s="64"/>
      <c r="J35" s="85">
        <f>INT(D35*I35)</f>
        <v>0</v>
      </c>
      <c r="K35" s="40"/>
      <c r="L35" s="67"/>
      <c r="M35" s="68"/>
      <c r="N35" s="43"/>
      <c r="O35" s="86"/>
      <c r="P35" s="93"/>
      <c r="Q35" s="46"/>
      <c r="R35" s="37"/>
    </row>
    <row r="36" spans="1:18" ht="21" customHeight="1">
      <c r="A36" s="17"/>
      <c r="B36" s="72"/>
      <c r="C36" s="272"/>
      <c r="D36" s="88"/>
      <c r="E36" s="89"/>
      <c r="F36" s="89"/>
      <c r="G36" s="89"/>
      <c r="H36" s="94"/>
      <c r="I36" s="76"/>
      <c r="J36" s="77"/>
      <c r="K36" s="25"/>
      <c r="L36" s="53"/>
      <c r="M36" s="54"/>
      <c r="N36" s="95"/>
      <c r="O36" s="56"/>
      <c r="P36" s="79"/>
      <c r="Q36" s="31"/>
      <c r="R36" s="58"/>
    </row>
    <row r="37" spans="1:18" ht="21" customHeight="1">
      <c r="A37" s="13">
        <v>16</v>
      </c>
      <c r="B37" s="81"/>
      <c r="C37" s="81"/>
      <c r="D37" s="90"/>
      <c r="E37" s="62"/>
      <c r="F37" s="62"/>
      <c r="G37" s="62"/>
      <c r="H37" s="98"/>
      <c r="I37" s="64"/>
      <c r="J37" s="85">
        <f>INT(D37*I37)</f>
        <v>0</v>
      </c>
      <c r="K37" s="40"/>
      <c r="L37" s="67"/>
      <c r="M37" s="68"/>
      <c r="N37" s="43"/>
      <c r="O37" s="86"/>
      <c r="P37" s="93"/>
      <c r="Q37" s="46"/>
      <c r="R37" s="37"/>
    </row>
    <row r="38" spans="1:18" ht="21" customHeight="1">
      <c r="A38" s="17"/>
      <c r="B38" s="72"/>
      <c r="C38" s="272"/>
      <c r="D38" s="263"/>
      <c r="E38" s="89"/>
      <c r="F38" s="89"/>
      <c r="G38" s="89"/>
      <c r="H38" s="94"/>
      <c r="I38" s="76"/>
      <c r="J38" s="77"/>
      <c r="K38" s="25"/>
      <c r="L38" s="53"/>
      <c r="M38" s="54"/>
      <c r="N38" s="95"/>
      <c r="O38" s="56"/>
      <c r="P38" s="79"/>
      <c r="Q38" s="31"/>
      <c r="R38" s="58"/>
    </row>
    <row r="39" spans="1:18" ht="21" customHeight="1">
      <c r="A39" s="13">
        <v>17</v>
      </c>
      <c r="B39" s="81"/>
      <c r="C39" s="81"/>
      <c r="D39" s="90"/>
      <c r="E39" s="62"/>
      <c r="F39" s="62"/>
      <c r="G39" s="62"/>
      <c r="H39" s="98"/>
      <c r="I39" s="64"/>
      <c r="J39" s="85">
        <f>INT(D39*I39)</f>
        <v>0</v>
      </c>
      <c r="K39" s="40"/>
      <c r="L39" s="67"/>
      <c r="M39" s="68"/>
      <c r="N39" s="43"/>
      <c r="O39" s="86"/>
      <c r="P39" s="93"/>
      <c r="Q39" s="46"/>
      <c r="R39" s="37"/>
    </row>
    <row r="40" spans="1:18" ht="21" customHeight="1">
      <c r="A40" s="17"/>
      <c r="B40" s="72"/>
      <c r="C40" s="272"/>
      <c r="D40" s="263"/>
      <c r="E40" s="89"/>
      <c r="F40" s="106"/>
      <c r="G40" s="106"/>
      <c r="H40" s="22"/>
      <c r="I40" s="76"/>
      <c r="J40" s="77"/>
      <c r="K40" s="25"/>
      <c r="L40" s="53"/>
      <c r="M40" s="54"/>
      <c r="N40" s="95"/>
      <c r="O40" s="56"/>
      <c r="P40" s="79"/>
      <c r="Q40" s="31"/>
      <c r="R40" s="58"/>
    </row>
    <row r="41" spans="1:18" ht="21" customHeight="1">
      <c r="A41" s="13">
        <v>18</v>
      </c>
      <c r="B41" s="81"/>
      <c r="C41" s="81"/>
      <c r="D41" s="90"/>
      <c r="E41" s="62"/>
      <c r="F41" s="108"/>
      <c r="G41" s="108"/>
      <c r="H41" s="100"/>
      <c r="I41" s="64"/>
      <c r="J41" s="85">
        <f>INT(D41*I41)</f>
        <v>0</v>
      </c>
      <c r="K41" s="40"/>
      <c r="L41" s="67"/>
      <c r="M41" s="68"/>
      <c r="N41" s="43"/>
      <c r="O41" s="86"/>
      <c r="P41" s="93"/>
      <c r="Q41" s="46"/>
      <c r="R41" s="37"/>
    </row>
    <row r="42" spans="1:18" ht="21" customHeight="1">
      <c r="A42" s="17"/>
      <c r="B42" s="72"/>
      <c r="C42" s="272"/>
      <c r="D42" s="263"/>
      <c r="E42" s="89"/>
      <c r="F42" s="106"/>
      <c r="G42" s="106"/>
      <c r="H42" s="22"/>
      <c r="I42" s="76"/>
      <c r="J42" s="77"/>
      <c r="K42" s="25"/>
      <c r="L42" s="53"/>
      <c r="M42" s="54"/>
      <c r="N42" s="95"/>
      <c r="O42" s="56"/>
      <c r="P42" s="79"/>
      <c r="Q42" s="109"/>
      <c r="R42" s="58"/>
    </row>
    <row r="43" spans="1:18" ht="21" customHeight="1">
      <c r="A43" s="13">
        <v>19</v>
      </c>
      <c r="B43" s="81"/>
      <c r="C43" s="81"/>
      <c r="D43" s="90"/>
      <c r="E43" s="62"/>
      <c r="F43" s="108"/>
      <c r="G43" s="108"/>
      <c r="H43" s="63"/>
      <c r="I43" s="64"/>
      <c r="J43" s="85">
        <f>INT(D43*I43)</f>
        <v>0</v>
      </c>
      <c r="K43" s="40"/>
      <c r="L43" s="110"/>
      <c r="M43" s="54"/>
      <c r="N43" s="101"/>
      <c r="O43" s="111"/>
      <c r="P43" s="102"/>
      <c r="Q43" s="112"/>
      <c r="R43" s="94"/>
    </row>
    <row r="44" spans="1:18" ht="21" customHeight="1">
      <c r="A44" s="17"/>
      <c r="B44" s="72"/>
      <c r="C44" s="72"/>
      <c r="D44" s="264"/>
      <c r="E44" s="115"/>
      <c r="F44" s="116"/>
      <c r="G44" s="116"/>
      <c r="H44" s="117"/>
      <c r="I44" s="118"/>
      <c r="J44" s="119"/>
      <c r="K44" s="120"/>
      <c r="L44" s="121"/>
      <c r="M44" s="122"/>
      <c r="N44" s="92"/>
      <c r="O44" s="56"/>
      <c r="P44" s="79"/>
      <c r="Q44" s="31"/>
      <c r="R44" s="58"/>
    </row>
    <row r="45" spans="1:18" ht="21" customHeight="1" thickBot="1">
      <c r="A45" s="123">
        <v>20</v>
      </c>
      <c r="B45" s="141" t="s">
        <v>18</v>
      </c>
      <c r="C45" s="124"/>
      <c r="D45" s="265"/>
      <c r="E45" s="127"/>
      <c r="F45" s="128"/>
      <c r="G45" s="128"/>
      <c r="H45" s="129"/>
      <c r="I45" s="130"/>
      <c r="J45" s="131">
        <f>INT(D45*I45)</f>
        <v>0</v>
      </c>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6" manualBreakCount="6">
    <brk id="45" max="16383" man="1"/>
    <brk id="89" max="16383" man="1"/>
    <brk id="133" max="16383" man="1"/>
    <brk id="177" max="16383" man="1"/>
    <brk id="221" max="16383" man="1"/>
    <brk id="265" max="16383"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13" zoomScale="80" zoomScaleNormal="100" zoomScaleSheetLayoutView="80" workbookViewId="0">
      <selection activeCell="J45" sqref="J4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33" t="s">
        <v>128</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80">
        <v>1</v>
      </c>
      <c r="B7" s="81" t="s">
        <v>536</v>
      </c>
      <c r="C7" s="60" t="s">
        <v>537</v>
      </c>
      <c r="D7" s="82">
        <v>79.099999999999994</v>
      </c>
      <c r="E7" s="62" t="s">
        <v>99</v>
      </c>
      <c r="F7" s="83"/>
      <c r="G7" s="83"/>
      <c r="H7" s="84"/>
      <c r="I7" s="64"/>
      <c r="J7" s="85">
        <f>INT(D7*I7)</f>
        <v>0</v>
      </c>
      <c r="K7" s="40"/>
      <c r="L7" s="67"/>
      <c r="M7" s="68"/>
      <c r="N7" s="43"/>
      <c r="O7" s="86"/>
      <c r="P7" s="87"/>
      <c r="Q7" s="46"/>
      <c r="R7" s="37"/>
    </row>
    <row r="8" spans="1:18" ht="21" customHeight="1">
      <c r="A8" s="71"/>
      <c r="B8" s="72"/>
      <c r="C8" s="16"/>
      <c r="D8" s="88"/>
      <c r="E8" s="89"/>
      <c r="F8" s="89"/>
      <c r="G8" s="89"/>
      <c r="H8" s="75"/>
      <c r="I8" s="76"/>
      <c r="J8" s="77"/>
      <c r="K8" s="25"/>
      <c r="L8" s="53"/>
      <c r="M8" s="54"/>
      <c r="N8" s="55"/>
      <c r="O8" s="56"/>
      <c r="P8" s="79"/>
      <c r="Q8" s="31"/>
      <c r="R8" s="58"/>
    </row>
    <row r="9" spans="1:18" ht="21" customHeight="1">
      <c r="A9" s="80">
        <v>2</v>
      </c>
      <c r="B9" s="81" t="s">
        <v>538</v>
      </c>
      <c r="C9" s="276" t="s">
        <v>537</v>
      </c>
      <c r="D9" s="90">
        <v>12.55</v>
      </c>
      <c r="E9" s="62" t="s">
        <v>129</v>
      </c>
      <c r="F9" s="62"/>
      <c r="G9" s="62"/>
      <c r="H9" s="84"/>
      <c r="I9" s="64"/>
      <c r="J9" s="85">
        <f>INT(D9*I9)</f>
        <v>0</v>
      </c>
      <c r="K9" s="40"/>
      <c r="L9" s="67"/>
      <c r="M9" s="68"/>
      <c r="N9" s="69"/>
      <c r="O9" s="86"/>
      <c r="P9" s="87"/>
      <c r="Q9" s="46"/>
      <c r="R9" s="37"/>
    </row>
    <row r="10" spans="1:18" ht="21" customHeight="1">
      <c r="A10" s="17"/>
      <c r="B10" s="72"/>
      <c r="C10" s="48"/>
      <c r="D10" s="91"/>
      <c r="E10" s="89"/>
      <c r="F10" s="89"/>
      <c r="G10" s="89"/>
      <c r="H10" s="58"/>
      <c r="I10" s="76"/>
      <c r="J10" s="77"/>
      <c r="K10" s="25"/>
      <c r="L10" s="53"/>
      <c r="M10" s="54"/>
      <c r="N10" s="92"/>
      <c r="O10" s="56"/>
      <c r="P10" s="79"/>
      <c r="Q10" s="31"/>
      <c r="R10" s="58"/>
    </row>
    <row r="11" spans="1:18" ht="21" customHeight="1">
      <c r="A11" s="80">
        <v>3</v>
      </c>
      <c r="B11" s="81" t="s">
        <v>540</v>
      </c>
      <c r="C11" s="60" t="s">
        <v>539</v>
      </c>
      <c r="D11" s="90">
        <v>206</v>
      </c>
      <c r="E11" s="62" t="s">
        <v>129</v>
      </c>
      <c r="F11" s="62"/>
      <c r="G11" s="62"/>
      <c r="H11" s="84"/>
      <c r="I11" s="64"/>
      <c r="J11" s="85">
        <f>INT(D11*I11)</f>
        <v>0</v>
      </c>
      <c r="K11" s="40"/>
      <c r="L11" s="67"/>
      <c r="M11" s="68"/>
      <c r="N11" s="69"/>
      <c r="O11" s="86"/>
      <c r="P11" s="93"/>
      <c r="Q11" s="46"/>
      <c r="R11" s="37"/>
    </row>
    <row r="12" spans="1:18" ht="21" customHeight="1">
      <c r="A12" s="17"/>
      <c r="B12" s="72"/>
      <c r="C12" s="324"/>
      <c r="D12" s="88"/>
      <c r="E12" s="89"/>
      <c r="F12" s="89"/>
      <c r="G12" s="89"/>
      <c r="H12" s="94"/>
      <c r="I12" s="76"/>
      <c r="J12" s="77"/>
      <c r="K12" s="25"/>
      <c r="L12" s="53"/>
      <c r="M12" s="54"/>
      <c r="N12" s="92"/>
      <c r="O12" s="56"/>
      <c r="P12" s="79"/>
      <c r="Q12" s="31"/>
      <c r="R12" s="58"/>
    </row>
    <row r="13" spans="1:18" ht="21" customHeight="1">
      <c r="A13" s="13">
        <v>4</v>
      </c>
      <c r="B13" s="81" t="s">
        <v>541</v>
      </c>
      <c r="C13" s="60" t="s">
        <v>545</v>
      </c>
      <c r="D13" s="90">
        <v>49.2</v>
      </c>
      <c r="E13" s="62" t="s">
        <v>129</v>
      </c>
      <c r="F13" s="62"/>
      <c r="G13" s="62"/>
      <c r="H13" s="37"/>
      <c r="I13" s="64"/>
      <c r="J13" s="85">
        <f>INT(D13*I13)</f>
        <v>0</v>
      </c>
      <c r="K13" s="40"/>
      <c r="L13" s="67"/>
      <c r="M13" s="68"/>
      <c r="N13" s="69"/>
      <c r="O13" s="86"/>
      <c r="P13" s="93"/>
      <c r="Q13" s="46"/>
      <c r="R13" s="37"/>
    </row>
    <row r="14" spans="1:18" ht="21" customHeight="1">
      <c r="A14" s="18"/>
      <c r="B14" s="72"/>
      <c r="C14" s="48"/>
      <c r="D14" s="88"/>
      <c r="E14" s="89"/>
      <c r="F14" s="74"/>
      <c r="G14" s="74"/>
      <c r="H14" s="94"/>
      <c r="I14" s="76"/>
      <c r="J14" s="77"/>
      <c r="K14" s="25"/>
      <c r="L14" s="53"/>
      <c r="M14" s="54"/>
      <c r="N14" s="95"/>
      <c r="O14" s="96"/>
      <c r="P14" s="79"/>
      <c r="Q14" s="31"/>
      <c r="R14" s="58"/>
    </row>
    <row r="15" spans="1:18" ht="21" customHeight="1">
      <c r="A15" s="13">
        <v>5</v>
      </c>
      <c r="B15" s="81" t="s">
        <v>542</v>
      </c>
      <c r="C15" s="325"/>
      <c r="D15" s="90">
        <v>49.2</v>
      </c>
      <c r="E15" s="62" t="s">
        <v>129</v>
      </c>
      <c r="F15" s="97"/>
      <c r="G15" s="97"/>
      <c r="H15" s="98"/>
      <c r="I15" s="64"/>
      <c r="J15" s="85">
        <f>INT(D15*I15)</f>
        <v>0</v>
      </c>
      <c r="K15" s="40"/>
      <c r="L15" s="67"/>
      <c r="M15" s="68"/>
      <c r="N15" s="43"/>
      <c r="O15" s="86"/>
      <c r="P15" s="93"/>
      <c r="Q15" s="46"/>
      <c r="R15" s="37"/>
    </row>
    <row r="16" spans="1:18" ht="21" customHeight="1">
      <c r="A16" s="17"/>
      <c r="B16" s="72"/>
      <c r="C16" s="48"/>
      <c r="D16" s="263"/>
      <c r="E16" s="89"/>
      <c r="F16" s="74"/>
      <c r="G16" s="74"/>
      <c r="H16" s="22"/>
      <c r="I16" s="76"/>
      <c r="J16" s="77"/>
      <c r="K16" s="25"/>
      <c r="L16" s="53"/>
      <c r="M16" s="54"/>
      <c r="N16" s="95"/>
      <c r="O16" s="96"/>
      <c r="P16" s="79"/>
      <c r="Q16" s="31"/>
      <c r="R16" s="58"/>
    </row>
    <row r="17" spans="1:18" ht="21" customHeight="1">
      <c r="A17" s="13">
        <v>6</v>
      </c>
      <c r="B17" s="81" t="s">
        <v>543</v>
      </c>
      <c r="C17" s="60"/>
      <c r="D17" s="90">
        <v>3.89</v>
      </c>
      <c r="E17" s="62" t="s">
        <v>129</v>
      </c>
      <c r="F17" s="97"/>
      <c r="G17" s="97"/>
      <c r="H17" s="100"/>
      <c r="I17" s="64"/>
      <c r="J17" s="85">
        <f>INT(D17*I17)</f>
        <v>0</v>
      </c>
      <c r="K17" s="40"/>
      <c r="L17" s="67"/>
      <c r="M17" s="68"/>
      <c r="N17" s="43"/>
      <c r="O17" s="86"/>
      <c r="P17" s="93"/>
      <c r="Q17" s="46"/>
      <c r="R17" s="37"/>
    </row>
    <row r="18" spans="1:18" ht="21" customHeight="1">
      <c r="A18" s="18"/>
      <c r="B18" s="72"/>
      <c r="C18" s="48"/>
      <c r="D18" s="263"/>
      <c r="E18" s="89"/>
      <c r="F18" s="74"/>
      <c r="G18" s="74"/>
      <c r="H18" s="22"/>
      <c r="I18" s="76"/>
      <c r="J18" s="77"/>
      <c r="K18" s="25"/>
      <c r="L18" s="53"/>
      <c r="M18" s="54"/>
      <c r="N18" s="95"/>
      <c r="O18" s="96"/>
      <c r="P18" s="79"/>
      <c r="Q18" s="31"/>
      <c r="R18" s="58"/>
    </row>
    <row r="19" spans="1:18" ht="21" customHeight="1">
      <c r="A19" s="13">
        <v>7</v>
      </c>
      <c r="B19" s="81" t="s">
        <v>544</v>
      </c>
      <c r="C19" s="60"/>
      <c r="D19" s="90">
        <v>3.78</v>
      </c>
      <c r="E19" s="62" t="s">
        <v>129</v>
      </c>
      <c r="F19" s="97"/>
      <c r="G19" s="97"/>
      <c r="H19" s="63"/>
      <c r="I19" s="64"/>
      <c r="J19" s="85">
        <f>INT(D19*I19)</f>
        <v>0</v>
      </c>
      <c r="K19" s="40"/>
      <c r="L19" s="67"/>
      <c r="M19" s="68"/>
      <c r="N19" s="101"/>
      <c r="O19" s="86"/>
      <c r="P19" s="102"/>
      <c r="Q19" s="46"/>
      <c r="R19" s="37"/>
    </row>
    <row r="20" spans="1:18" ht="21" customHeight="1">
      <c r="A20" s="17"/>
      <c r="B20" s="72"/>
      <c r="C20" s="48"/>
      <c r="D20" s="263"/>
      <c r="E20" s="89"/>
      <c r="F20" s="89"/>
      <c r="G20" s="89"/>
      <c r="H20" s="58"/>
      <c r="I20" s="76"/>
      <c r="J20" s="77"/>
      <c r="K20" s="25"/>
      <c r="L20" s="53"/>
      <c r="M20" s="54"/>
      <c r="N20" s="92"/>
      <c r="O20" s="56"/>
      <c r="P20" s="79"/>
      <c r="Q20" s="31"/>
      <c r="R20" s="58"/>
    </row>
    <row r="21" spans="1:18" ht="21" customHeight="1">
      <c r="A21" s="13">
        <v>8</v>
      </c>
      <c r="B21" s="81" t="s">
        <v>546</v>
      </c>
      <c r="C21" s="60"/>
      <c r="D21" s="90">
        <v>199.92</v>
      </c>
      <c r="E21" s="62" t="s">
        <v>129</v>
      </c>
      <c r="F21" s="62"/>
      <c r="G21" s="62"/>
      <c r="H21" s="37"/>
      <c r="I21" s="64"/>
      <c r="J21" s="85">
        <f>INT(D21*I21)</f>
        <v>0</v>
      </c>
      <c r="K21" s="40"/>
      <c r="L21" s="67"/>
      <c r="M21" s="68"/>
      <c r="N21" s="69"/>
      <c r="O21" s="86"/>
      <c r="P21" s="93"/>
      <c r="Q21" s="46"/>
      <c r="R21" s="37"/>
    </row>
    <row r="22" spans="1:18" ht="21" customHeight="1">
      <c r="A22" s="18"/>
      <c r="B22" s="72"/>
      <c r="C22" s="48"/>
      <c r="D22" s="88"/>
      <c r="E22" s="89"/>
      <c r="F22" s="74"/>
      <c r="G22" s="74"/>
      <c r="H22" s="22"/>
      <c r="I22" s="76"/>
      <c r="J22" s="77"/>
      <c r="K22" s="25"/>
      <c r="L22" s="53"/>
      <c r="M22" s="54"/>
      <c r="N22" s="78"/>
      <c r="O22" s="96"/>
      <c r="P22" s="79"/>
      <c r="Q22" s="31"/>
      <c r="R22" s="58"/>
    </row>
    <row r="23" spans="1:18" ht="21" customHeight="1">
      <c r="A23" s="13">
        <v>9</v>
      </c>
      <c r="B23" s="81" t="s">
        <v>547</v>
      </c>
      <c r="C23" s="60" t="s">
        <v>548</v>
      </c>
      <c r="D23" s="90">
        <v>265.2</v>
      </c>
      <c r="E23" s="62" t="s">
        <v>102</v>
      </c>
      <c r="F23" s="97"/>
      <c r="G23" s="97"/>
      <c r="H23" s="63"/>
      <c r="I23" s="64"/>
      <c r="J23" s="85">
        <f>INT(D23*I23)</f>
        <v>0</v>
      </c>
      <c r="K23" s="40"/>
      <c r="L23" s="67"/>
      <c r="M23" s="68"/>
      <c r="N23" s="43"/>
      <c r="O23" s="86"/>
      <c r="P23" s="93"/>
      <c r="Q23" s="46"/>
      <c r="R23" s="37"/>
    </row>
    <row r="24" spans="1:18" ht="21" customHeight="1">
      <c r="A24" s="18"/>
      <c r="B24" s="72"/>
      <c r="C24" s="48"/>
      <c r="D24" s="263"/>
      <c r="E24" s="89"/>
      <c r="F24" s="74"/>
      <c r="G24" s="74"/>
      <c r="H24" s="22"/>
      <c r="I24" s="76"/>
      <c r="J24" s="77"/>
      <c r="K24" s="25"/>
      <c r="L24" s="53"/>
      <c r="M24" s="54"/>
      <c r="N24" s="78"/>
      <c r="O24" s="96"/>
      <c r="P24" s="79"/>
      <c r="Q24" s="31"/>
      <c r="R24" s="58"/>
    </row>
    <row r="25" spans="1:18" ht="21" customHeight="1">
      <c r="A25" s="13">
        <v>10</v>
      </c>
      <c r="B25" s="81" t="s">
        <v>550</v>
      </c>
      <c r="C25" s="60" t="s">
        <v>549</v>
      </c>
      <c r="D25" s="90">
        <v>443.3</v>
      </c>
      <c r="E25" s="62" t="s">
        <v>99</v>
      </c>
      <c r="F25" s="97"/>
      <c r="G25" s="97"/>
      <c r="H25" s="63"/>
      <c r="I25" s="64"/>
      <c r="J25" s="85">
        <f>INT(D25*I25)</f>
        <v>0</v>
      </c>
      <c r="K25" s="40"/>
      <c r="L25" s="67"/>
      <c r="M25" s="68"/>
      <c r="N25" s="43"/>
      <c r="O25" s="86"/>
      <c r="P25" s="93"/>
      <c r="Q25" s="46"/>
      <c r="R25" s="37"/>
    </row>
    <row r="26" spans="1:18" ht="21" customHeight="1">
      <c r="A26" s="17"/>
      <c r="B26" s="103"/>
      <c r="C26" s="48"/>
      <c r="D26" s="263"/>
      <c r="E26" s="89"/>
      <c r="F26" s="74"/>
      <c r="G26" s="74"/>
      <c r="H26" s="75"/>
      <c r="I26" s="76"/>
      <c r="J26" s="77"/>
      <c r="K26" s="25"/>
      <c r="L26" s="53"/>
      <c r="M26" s="54"/>
      <c r="N26" s="95"/>
      <c r="O26" s="96"/>
      <c r="P26" s="79"/>
      <c r="Q26" s="31"/>
      <c r="R26" s="58"/>
    </row>
    <row r="27" spans="1:18" ht="21" customHeight="1">
      <c r="A27" s="13">
        <v>11</v>
      </c>
      <c r="B27" s="104" t="s">
        <v>552</v>
      </c>
      <c r="C27" s="276"/>
      <c r="D27" s="90">
        <v>687.7</v>
      </c>
      <c r="E27" s="62" t="s">
        <v>129</v>
      </c>
      <c r="F27" s="97"/>
      <c r="G27" s="97"/>
      <c r="H27" s="84"/>
      <c r="I27" s="64"/>
      <c r="J27" s="85">
        <f>INT(D27*I27)</f>
        <v>0</v>
      </c>
      <c r="K27" s="40"/>
      <c r="L27" s="67"/>
      <c r="M27" s="68"/>
      <c r="N27" s="105"/>
      <c r="O27" s="86"/>
      <c r="P27" s="93"/>
      <c r="Q27" s="46"/>
      <c r="R27" s="37"/>
    </row>
    <row r="28" spans="1:18" ht="21" customHeight="1">
      <c r="A28" s="17"/>
      <c r="B28" s="103"/>
      <c r="C28" s="48"/>
      <c r="D28" s="263"/>
      <c r="E28" s="89"/>
      <c r="F28" s="106"/>
      <c r="G28" s="106"/>
      <c r="H28" s="107"/>
      <c r="I28" s="76"/>
      <c r="J28" s="77"/>
      <c r="K28" s="25"/>
      <c r="L28" s="53"/>
      <c r="M28" s="54"/>
      <c r="N28" s="95"/>
      <c r="O28" s="96"/>
      <c r="P28" s="79"/>
      <c r="Q28" s="31"/>
      <c r="R28" s="58"/>
    </row>
    <row r="29" spans="1:18" ht="21" customHeight="1">
      <c r="A29" s="13">
        <v>12</v>
      </c>
      <c r="B29" s="104" t="s">
        <v>589</v>
      </c>
      <c r="C29" s="60"/>
      <c r="D29" s="90">
        <v>825.2</v>
      </c>
      <c r="E29" s="62" t="s">
        <v>129</v>
      </c>
      <c r="F29" s="108"/>
      <c r="G29" s="108"/>
      <c r="H29" s="37"/>
      <c r="I29" s="64"/>
      <c r="J29" s="85">
        <f>INT(D29*I29)</f>
        <v>0</v>
      </c>
      <c r="K29" s="40"/>
      <c r="L29" s="67"/>
      <c r="M29" s="68"/>
      <c r="N29" s="43"/>
      <c r="O29" s="86"/>
      <c r="P29" s="93"/>
      <c r="Q29" s="46"/>
      <c r="R29" s="37"/>
    </row>
    <row r="30" spans="1:18" ht="21" customHeight="1">
      <c r="A30" s="17"/>
      <c r="B30" s="103"/>
      <c r="C30" s="48"/>
      <c r="D30" s="263"/>
      <c r="E30" s="89"/>
      <c r="F30" s="106"/>
      <c r="G30" s="106"/>
      <c r="H30" s="107"/>
      <c r="I30" s="76"/>
      <c r="J30" s="77"/>
      <c r="K30" s="25"/>
      <c r="L30" s="53"/>
      <c r="M30" s="54"/>
      <c r="N30" s="95"/>
      <c r="O30" s="96"/>
      <c r="P30" s="79"/>
      <c r="Q30" s="31"/>
      <c r="R30" s="58"/>
    </row>
    <row r="31" spans="1:18" ht="21" customHeight="1">
      <c r="A31" s="13">
        <v>13</v>
      </c>
      <c r="B31" s="104" t="s">
        <v>551</v>
      </c>
      <c r="C31" s="60"/>
      <c r="D31" s="90">
        <v>217.8</v>
      </c>
      <c r="E31" s="62" t="s">
        <v>129</v>
      </c>
      <c r="F31" s="108"/>
      <c r="G31" s="108"/>
      <c r="H31" s="37"/>
      <c r="I31" s="64"/>
      <c r="J31" s="85">
        <f>INT(D31*I31)</f>
        <v>0</v>
      </c>
      <c r="K31" s="40"/>
      <c r="L31" s="67"/>
      <c r="M31" s="68"/>
      <c r="N31" s="43"/>
      <c r="O31" s="86"/>
      <c r="P31" s="93"/>
      <c r="Q31" s="46"/>
      <c r="R31" s="37"/>
    </row>
    <row r="32" spans="1:18" ht="21" customHeight="1">
      <c r="A32" s="17"/>
      <c r="B32" s="103"/>
      <c r="C32" s="48"/>
      <c r="D32" s="263"/>
      <c r="E32" s="89"/>
      <c r="F32" s="106"/>
      <c r="G32" s="106"/>
      <c r="H32" s="308"/>
      <c r="I32" s="76"/>
      <c r="J32" s="77"/>
      <c r="K32" s="25"/>
      <c r="L32" s="53"/>
      <c r="M32" s="54"/>
      <c r="N32" s="95"/>
      <c r="O32" s="96"/>
      <c r="P32" s="79"/>
      <c r="Q32" s="31"/>
      <c r="R32" s="58"/>
    </row>
    <row r="33" spans="1:18" ht="21" customHeight="1">
      <c r="A33" s="13">
        <v>14</v>
      </c>
      <c r="B33" s="104" t="s">
        <v>561</v>
      </c>
      <c r="C33" s="60" t="s">
        <v>562</v>
      </c>
      <c r="D33" s="90">
        <v>43.7</v>
      </c>
      <c r="E33" s="62" t="s">
        <v>129</v>
      </c>
      <c r="F33" s="108"/>
      <c r="G33" s="108"/>
      <c r="H33" s="37"/>
      <c r="I33" s="64"/>
      <c r="J33" s="85">
        <f>INT(D33*I33)</f>
        <v>0</v>
      </c>
      <c r="K33" s="40"/>
      <c r="L33" s="67"/>
      <c r="M33" s="68"/>
      <c r="N33" s="43"/>
      <c r="O33" s="86"/>
      <c r="P33" s="93"/>
      <c r="Q33" s="46"/>
      <c r="R33" s="37"/>
    </row>
    <row r="34" spans="1:18" ht="21" customHeight="1">
      <c r="A34" s="17"/>
      <c r="B34" s="103"/>
      <c r="C34" s="48"/>
      <c r="D34" s="263"/>
      <c r="E34" s="89"/>
      <c r="F34" s="106"/>
      <c r="G34" s="106"/>
      <c r="H34" s="308"/>
      <c r="I34" s="76"/>
      <c r="J34" s="77"/>
      <c r="K34" s="25"/>
      <c r="L34" s="53"/>
      <c r="M34" s="54"/>
      <c r="N34" s="95"/>
      <c r="O34" s="96"/>
      <c r="P34" s="79"/>
      <c r="Q34" s="31"/>
      <c r="R34" s="58"/>
    </row>
    <row r="35" spans="1:18" ht="21" customHeight="1">
      <c r="A35" s="13">
        <v>15</v>
      </c>
      <c r="B35" s="104" t="s">
        <v>553</v>
      </c>
      <c r="C35" s="60"/>
      <c r="D35" s="90">
        <v>90.45</v>
      </c>
      <c r="E35" s="62" t="s">
        <v>129</v>
      </c>
      <c r="F35" s="108"/>
      <c r="G35" s="108"/>
      <c r="H35" s="37"/>
      <c r="I35" s="64"/>
      <c r="J35" s="85">
        <f>INT(D35*I35)</f>
        <v>0</v>
      </c>
      <c r="K35" s="40"/>
      <c r="L35" s="67"/>
      <c r="M35" s="68"/>
      <c r="N35" s="43"/>
      <c r="O35" s="86"/>
      <c r="P35" s="93"/>
      <c r="Q35" s="46"/>
      <c r="R35" s="37"/>
    </row>
    <row r="36" spans="1:18" ht="21" customHeight="1">
      <c r="A36" s="17"/>
      <c r="B36" s="103"/>
      <c r="C36" s="48"/>
      <c r="D36" s="263"/>
      <c r="E36" s="89"/>
      <c r="F36" s="106"/>
      <c r="G36" s="106"/>
      <c r="H36" s="94"/>
      <c r="I36" s="76"/>
      <c r="J36" s="77"/>
      <c r="K36" s="25"/>
      <c r="L36" s="53"/>
      <c r="M36" s="54"/>
      <c r="N36" s="95"/>
      <c r="O36" s="56"/>
      <c r="P36" s="79"/>
      <c r="Q36" s="31"/>
      <c r="R36" s="58"/>
    </row>
    <row r="37" spans="1:18" ht="21" customHeight="1">
      <c r="A37" s="13">
        <v>16</v>
      </c>
      <c r="B37" s="104" t="s">
        <v>554</v>
      </c>
      <c r="C37" s="60"/>
      <c r="D37" s="90">
        <v>761.2</v>
      </c>
      <c r="E37" s="62" t="s">
        <v>129</v>
      </c>
      <c r="F37" s="108"/>
      <c r="G37" s="108"/>
      <c r="H37" s="37"/>
      <c r="I37" s="64"/>
      <c r="J37" s="85">
        <f>INT(D37*I37)</f>
        <v>0</v>
      </c>
      <c r="K37" s="40"/>
      <c r="L37" s="67"/>
      <c r="M37" s="68"/>
      <c r="N37" s="43"/>
      <c r="O37" s="86"/>
      <c r="P37" s="93"/>
      <c r="Q37" s="46"/>
      <c r="R37" s="37"/>
    </row>
    <row r="38" spans="1:18" ht="21" customHeight="1">
      <c r="A38" s="17"/>
      <c r="B38" s="103"/>
      <c r="C38" s="48"/>
      <c r="D38" s="263"/>
      <c r="E38" s="89"/>
      <c r="F38" s="106"/>
      <c r="G38" s="106"/>
      <c r="H38" s="94"/>
      <c r="I38" s="76"/>
      <c r="J38" s="77"/>
      <c r="K38" s="25"/>
      <c r="L38" s="53"/>
      <c r="M38" s="54"/>
      <c r="N38" s="95"/>
      <c r="O38" s="56"/>
      <c r="P38" s="79"/>
      <c r="Q38" s="31"/>
      <c r="R38" s="58"/>
    </row>
    <row r="39" spans="1:18" ht="21" customHeight="1">
      <c r="A39" s="13">
        <v>17</v>
      </c>
      <c r="B39" s="104" t="s">
        <v>555</v>
      </c>
      <c r="C39" s="60"/>
      <c r="D39" s="90">
        <v>214.6</v>
      </c>
      <c r="E39" s="62" t="s">
        <v>129</v>
      </c>
      <c r="F39" s="108"/>
      <c r="G39" s="108"/>
      <c r="H39" s="37"/>
      <c r="I39" s="64"/>
      <c r="J39" s="85">
        <f>INT(D39*I39)</f>
        <v>0</v>
      </c>
      <c r="K39" s="40"/>
      <c r="L39" s="67"/>
      <c r="M39" s="68"/>
      <c r="N39" s="43"/>
      <c r="O39" s="86"/>
      <c r="P39" s="93"/>
      <c r="Q39" s="46"/>
      <c r="R39" s="37"/>
    </row>
    <row r="40" spans="1:18" ht="21" customHeight="1">
      <c r="A40" s="17"/>
      <c r="B40" s="72"/>
      <c r="C40" s="354" t="s">
        <v>583</v>
      </c>
      <c r="D40" s="88"/>
      <c r="E40" s="89"/>
      <c r="F40" s="89"/>
      <c r="G40" s="89"/>
      <c r="H40" s="94"/>
      <c r="I40" s="76"/>
      <c r="J40" s="77"/>
      <c r="K40" s="25"/>
      <c r="L40" s="53"/>
      <c r="M40" s="54"/>
      <c r="N40" s="95"/>
      <c r="O40" s="56"/>
      <c r="P40" s="79"/>
      <c r="Q40" s="31"/>
      <c r="R40" s="58"/>
    </row>
    <row r="41" spans="1:18" ht="21" customHeight="1">
      <c r="A41" s="13">
        <v>18</v>
      </c>
      <c r="B41" s="81" t="s">
        <v>582</v>
      </c>
      <c r="C41" s="355" t="s">
        <v>584</v>
      </c>
      <c r="D41" s="90">
        <v>10</v>
      </c>
      <c r="E41" s="62" t="s">
        <v>585</v>
      </c>
      <c r="F41" s="62"/>
      <c r="G41" s="62"/>
      <c r="H41" s="98"/>
      <c r="I41" s="64"/>
      <c r="J41" s="85">
        <f>INT(D41*I41)</f>
        <v>0</v>
      </c>
      <c r="K41" s="40"/>
      <c r="L41" s="67"/>
      <c r="M41" s="68"/>
      <c r="N41" s="43"/>
      <c r="O41" s="86"/>
      <c r="P41" s="93"/>
      <c r="Q41" s="46"/>
      <c r="R41" s="37"/>
    </row>
    <row r="42" spans="1:18" ht="21" customHeight="1">
      <c r="A42" s="17"/>
      <c r="B42" s="72"/>
      <c r="C42" s="48"/>
      <c r="D42" s="263"/>
      <c r="E42" s="89"/>
      <c r="F42" s="106"/>
      <c r="G42" s="106"/>
      <c r="H42" s="22"/>
      <c r="I42" s="76"/>
      <c r="J42" s="77"/>
      <c r="K42" s="25"/>
      <c r="L42" s="53"/>
      <c r="M42" s="54"/>
      <c r="N42" s="95"/>
      <c r="O42" s="56"/>
      <c r="P42" s="79"/>
      <c r="Q42" s="109"/>
      <c r="R42" s="58"/>
    </row>
    <row r="43" spans="1:18" ht="21" customHeight="1">
      <c r="A43" s="13">
        <v>19</v>
      </c>
      <c r="B43" s="81"/>
      <c r="C43" s="60"/>
      <c r="D43" s="90"/>
      <c r="E43" s="62"/>
      <c r="F43" s="108"/>
      <c r="G43" s="108"/>
      <c r="H43" s="63"/>
      <c r="I43" s="64"/>
      <c r="J43" s="85">
        <f>INT(D43*I43)</f>
        <v>0</v>
      </c>
      <c r="K43" s="40"/>
      <c r="L43" s="110"/>
      <c r="M43" s="54"/>
      <c r="N43" s="101"/>
      <c r="O43" s="111"/>
      <c r="P43" s="102"/>
      <c r="Q43" s="112"/>
      <c r="R43" s="94"/>
    </row>
    <row r="44" spans="1:18" ht="21" customHeight="1">
      <c r="A44" s="17"/>
      <c r="B44" s="72"/>
      <c r="C44" s="113"/>
      <c r="D44" s="264"/>
      <c r="E44" s="115"/>
      <c r="F44" s="116"/>
      <c r="G44" s="116"/>
      <c r="H44" s="117"/>
      <c r="I44" s="118"/>
      <c r="J44" s="119"/>
      <c r="K44" s="120"/>
      <c r="L44" s="121"/>
      <c r="M44" s="122"/>
      <c r="N44" s="92"/>
      <c r="O44" s="56"/>
      <c r="P44" s="79"/>
      <c r="Q44" s="31"/>
      <c r="R44" s="58"/>
    </row>
    <row r="45" spans="1:18" ht="21" customHeight="1" thickBot="1">
      <c r="A45" s="123">
        <v>20</v>
      </c>
      <c r="B45" s="141" t="s">
        <v>18</v>
      </c>
      <c r="C45" s="125"/>
      <c r="D45" s="265"/>
      <c r="E45" s="127"/>
      <c r="F45" s="128"/>
      <c r="G45" s="128"/>
      <c r="H45" s="129"/>
      <c r="I45" s="130"/>
      <c r="J45" s="131">
        <f>SUM(J6:J41)</f>
        <v>0</v>
      </c>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7" manualBreakCount="7">
    <brk id="45" max="16383" man="1"/>
    <brk id="89" max="16383" man="1"/>
    <brk id="133" max="16383" man="1"/>
    <brk id="177" max="16383" man="1"/>
    <brk id="221" max="16383" man="1"/>
    <brk id="265" max="16383" man="1"/>
    <brk id="309" max="16383" man="1"/>
  </rowBreaks>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3"/>
  <sheetViews>
    <sheetView view="pageBreakPreview" topLeftCell="A19" zoomScale="80" zoomScaleNormal="100" zoomScaleSheetLayoutView="80" workbookViewId="0">
      <selection activeCell="N48" sqref="N48"/>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33" t="s">
        <v>564</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80">
        <v>1</v>
      </c>
      <c r="B7" s="81" t="s">
        <v>565</v>
      </c>
      <c r="C7" s="60" t="s">
        <v>566</v>
      </c>
      <c r="D7" s="82">
        <v>580</v>
      </c>
      <c r="E7" s="62" t="s">
        <v>99</v>
      </c>
      <c r="F7" s="83"/>
      <c r="G7" s="83"/>
      <c r="H7" s="84"/>
      <c r="I7" s="64"/>
      <c r="J7" s="85">
        <f>SUM(J77)</f>
        <v>0</v>
      </c>
      <c r="K7" s="40"/>
      <c r="L7" s="67"/>
      <c r="M7" s="68"/>
      <c r="N7" s="43"/>
      <c r="O7" s="86"/>
      <c r="P7" s="87"/>
      <c r="Q7" s="46"/>
      <c r="R7" s="37"/>
    </row>
    <row r="8" spans="1:18" ht="21" customHeight="1">
      <c r="A8" s="71"/>
      <c r="B8" s="72"/>
      <c r="C8" s="16"/>
      <c r="D8" s="88"/>
      <c r="E8" s="89"/>
      <c r="F8" s="89"/>
      <c r="G8" s="89"/>
      <c r="H8" s="75"/>
      <c r="I8" s="76"/>
      <c r="J8" s="77"/>
      <c r="K8" s="25"/>
      <c r="L8" s="53"/>
      <c r="M8" s="54"/>
      <c r="N8" s="55"/>
      <c r="O8" s="56"/>
      <c r="P8" s="79"/>
      <c r="Q8" s="31"/>
      <c r="R8" s="58"/>
    </row>
    <row r="9" spans="1:18" ht="21" customHeight="1">
      <c r="A9" s="80">
        <v>2</v>
      </c>
      <c r="B9" s="81" t="s">
        <v>567</v>
      </c>
      <c r="C9" s="276" t="s">
        <v>568</v>
      </c>
      <c r="D9" s="90">
        <v>360</v>
      </c>
      <c r="E9" s="62" t="s">
        <v>104</v>
      </c>
      <c r="F9" s="62"/>
      <c r="G9" s="62"/>
      <c r="H9" s="84"/>
      <c r="I9" s="64"/>
      <c r="J9" s="85">
        <f>INT(D9*I9)</f>
        <v>0</v>
      </c>
      <c r="K9" s="40"/>
      <c r="L9" s="67"/>
      <c r="M9" s="68"/>
      <c r="N9" s="69"/>
      <c r="O9" s="86"/>
      <c r="P9" s="87"/>
      <c r="Q9" s="46"/>
      <c r="R9" s="37"/>
    </row>
    <row r="10" spans="1:18" ht="21" customHeight="1">
      <c r="A10" s="17"/>
      <c r="B10" s="72"/>
      <c r="C10" s="48"/>
      <c r="D10" s="91"/>
      <c r="E10" s="89"/>
      <c r="F10" s="89"/>
      <c r="G10" s="89"/>
      <c r="H10" s="58"/>
      <c r="I10" s="76"/>
      <c r="J10" s="77"/>
      <c r="K10" s="25"/>
      <c r="L10" s="53"/>
      <c r="M10" s="54"/>
      <c r="N10" s="92"/>
      <c r="O10" s="56"/>
      <c r="P10" s="79"/>
      <c r="Q10" s="31"/>
      <c r="R10" s="58"/>
    </row>
    <row r="11" spans="1:18" ht="21" customHeight="1">
      <c r="A11" s="80">
        <v>3</v>
      </c>
      <c r="B11" s="81" t="s">
        <v>882</v>
      </c>
      <c r="C11" s="60" t="s">
        <v>569</v>
      </c>
      <c r="D11" s="90">
        <v>260</v>
      </c>
      <c r="E11" s="62" t="s">
        <v>99</v>
      </c>
      <c r="F11" s="62"/>
      <c r="G11" s="62"/>
      <c r="H11" s="84"/>
      <c r="I11" s="64"/>
      <c r="J11" s="85">
        <f>INT(D11*I11)</f>
        <v>0</v>
      </c>
      <c r="K11" s="40"/>
      <c r="L11" s="67"/>
      <c r="M11" s="68"/>
      <c r="N11" s="69"/>
      <c r="O11" s="86"/>
      <c r="P11" s="93"/>
      <c r="Q11" s="46"/>
      <c r="R11" s="37"/>
    </row>
    <row r="12" spans="1:18" ht="21" customHeight="1">
      <c r="A12" s="17"/>
      <c r="B12" s="72"/>
      <c r="C12" s="324"/>
      <c r="D12" s="88"/>
      <c r="E12" s="89"/>
      <c r="F12" s="89"/>
      <c r="G12" s="89"/>
      <c r="H12" s="94"/>
      <c r="I12" s="76"/>
      <c r="J12" s="77"/>
      <c r="K12" s="25"/>
      <c r="L12" s="53"/>
      <c r="M12" s="54"/>
      <c r="N12" s="92"/>
      <c r="O12" s="56"/>
      <c r="P12" s="79"/>
      <c r="Q12" s="31"/>
      <c r="R12" s="58"/>
    </row>
    <row r="13" spans="1:18" ht="21" customHeight="1">
      <c r="A13" s="13">
        <v>4</v>
      </c>
      <c r="B13" s="81" t="s">
        <v>570</v>
      </c>
      <c r="C13" s="60" t="s">
        <v>571</v>
      </c>
      <c r="D13" s="90">
        <v>640</v>
      </c>
      <c r="E13" s="62" t="s">
        <v>129</v>
      </c>
      <c r="F13" s="62"/>
      <c r="G13" s="62"/>
      <c r="H13" s="37"/>
      <c r="I13" s="64"/>
      <c r="J13" s="85">
        <f>INT(D13*I13)</f>
        <v>0</v>
      </c>
      <c r="K13" s="40"/>
      <c r="L13" s="67"/>
      <c r="M13" s="68"/>
      <c r="N13" s="69"/>
      <c r="O13" s="86"/>
      <c r="P13" s="93"/>
      <c r="Q13" s="46"/>
      <c r="R13" s="37"/>
    </row>
    <row r="14" spans="1:18" ht="21" customHeight="1">
      <c r="A14" s="18"/>
      <c r="B14" s="72"/>
      <c r="C14" s="48"/>
      <c r="D14" s="88"/>
      <c r="E14" s="89"/>
      <c r="F14" s="74"/>
      <c r="G14" s="74"/>
      <c r="H14" s="94"/>
      <c r="I14" s="76"/>
      <c r="J14" s="77"/>
      <c r="K14" s="25"/>
      <c r="L14" s="53"/>
      <c r="M14" s="54"/>
      <c r="N14" s="95"/>
      <c r="O14" s="96"/>
      <c r="P14" s="79"/>
      <c r="Q14" s="31"/>
      <c r="R14" s="58"/>
    </row>
    <row r="15" spans="1:18" ht="21" customHeight="1">
      <c r="A15" s="13">
        <v>5</v>
      </c>
      <c r="B15" s="81" t="s">
        <v>575</v>
      </c>
      <c r="C15" s="14" t="s">
        <v>576</v>
      </c>
      <c r="D15" s="90">
        <v>5</v>
      </c>
      <c r="E15" s="62" t="s">
        <v>104</v>
      </c>
      <c r="F15" s="97"/>
      <c r="G15" s="97"/>
      <c r="H15" s="98"/>
      <c r="I15" s="64"/>
      <c r="J15" s="85">
        <f>INT(D15*I15)</f>
        <v>0</v>
      </c>
      <c r="K15" s="40"/>
      <c r="L15" s="67"/>
      <c r="M15" s="68"/>
      <c r="N15" s="43"/>
      <c r="O15" s="86"/>
      <c r="P15" s="93"/>
      <c r="Q15" s="46"/>
      <c r="R15" s="37"/>
    </row>
    <row r="16" spans="1:18" ht="21" customHeight="1">
      <c r="A16" s="17"/>
      <c r="B16" s="72"/>
      <c r="C16" s="48"/>
      <c r="D16" s="263"/>
      <c r="E16" s="89"/>
      <c r="F16" s="74"/>
      <c r="G16" s="74"/>
      <c r="H16" s="22"/>
      <c r="I16" s="76"/>
      <c r="J16" s="77"/>
      <c r="K16" s="25"/>
      <c r="L16" s="53"/>
      <c r="M16" s="54"/>
      <c r="N16" s="95"/>
      <c r="O16" s="96"/>
      <c r="P16" s="79"/>
      <c r="Q16" s="31"/>
      <c r="R16" s="58"/>
    </row>
    <row r="17" spans="1:18" ht="21" customHeight="1">
      <c r="A17" s="13">
        <v>6</v>
      </c>
      <c r="B17" s="81" t="s">
        <v>572</v>
      </c>
      <c r="C17" s="14" t="s">
        <v>573</v>
      </c>
      <c r="D17" s="90">
        <v>45</v>
      </c>
      <c r="E17" s="62" t="s">
        <v>104</v>
      </c>
      <c r="F17" s="97"/>
      <c r="G17" s="97"/>
      <c r="H17" s="100"/>
      <c r="I17" s="64"/>
      <c r="J17" s="85">
        <f>INT(D17*I17)</f>
        <v>0</v>
      </c>
      <c r="K17" s="40"/>
      <c r="L17" s="67"/>
      <c r="M17" s="68"/>
      <c r="N17" s="43"/>
      <c r="O17" s="86"/>
      <c r="P17" s="93"/>
      <c r="Q17" s="46"/>
      <c r="R17" s="37"/>
    </row>
    <row r="18" spans="1:18" ht="21" customHeight="1">
      <c r="A18" s="18"/>
      <c r="B18" s="72"/>
      <c r="C18" s="48"/>
      <c r="D18" s="263"/>
      <c r="E18" s="89"/>
      <c r="F18" s="74"/>
      <c r="G18" s="74"/>
      <c r="H18" s="22"/>
      <c r="I18" s="76"/>
      <c r="J18" s="77"/>
      <c r="K18" s="25"/>
      <c r="L18" s="53"/>
      <c r="M18" s="54"/>
      <c r="N18" s="95"/>
      <c r="O18" s="96"/>
      <c r="P18" s="79"/>
      <c r="Q18" s="31"/>
      <c r="R18" s="58"/>
    </row>
    <row r="19" spans="1:18" ht="21" customHeight="1">
      <c r="A19" s="13">
        <v>7</v>
      </c>
      <c r="B19" s="81"/>
      <c r="C19" s="60" t="s">
        <v>577</v>
      </c>
      <c r="D19" s="90">
        <v>3</v>
      </c>
      <c r="E19" s="62" t="s">
        <v>129</v>
      </c>
      <c r="F19" s="97"/>
      <c r="G19" s="97"/>
      <c r="H19" s="63"/>
      <c r="I19" s="64"/>
      <c r="J19" s="85">
        <f>INT(D19*I19)</f>
        <v>0</v>
      </c>
      <c r="K19" s="40"/>
      <c r="L19" s="67"/>
      <c r="M19" s="68"/>
      <c r="N19" s="101"/>
      <c r="O19" s="86"/>
      <c r="P19" s="102"/>
      <c r="Q19" s="46"/>
      <c r="R19" s="37"/>
    </row>
    <row r="20" spans="1:18" ht="21" customHeight="1">
      <c r="A20" s="17"/>
      <c r="B20" s="72"/>
      <c r="C20" s="48"/>
      <c r="D20" s="263"/>
      <c r="E20" s="89"/>
      <c r="F20" s="89"/>
      <c r="G20" s="89"/>
      <c r="H20" s="58"/>
      <c r="I20" s="76"/>
      <c r="J20" s="77"/>
      <c r="K20" s="25"/>
      <c r="L20" s="53"/>
      <c r="M20" s="54"/>
      <c r="N20" s="92"/>
      <c r="O20" s="56"/>
      <c r="P20" s="79"/>
      <c r="Q20" s="31"/>
      <c r="R20" s="58"/>
    </row>
    <row r="21" spans="1:18" ht="21" customHeight="1">
      <c r="A21" s="13">
        <v>8</v>
      </c>
      <c r="B21" s="81"/>
      <c r="C21" s="60" t="s">
        <v>574</v>
      </c>
      <c r="D21" s="90">
        <v>2</v>
      </c>
      <c r="E21" s="62" t="s">
        <v>129</v>
      </c>
      <c r="F21" s="62"/>
      <c r="G21" s="62"/>
      <c r="H21" s="37"/>
      <c r="I21" s="64"/>
      <c r="J21" s="85">
        <f>INT(D21*I21)</f>
        <v>0</v>
      </c>
      <c r="K21" s="40"/>
      <c r="L21" s="67"/>
      <c r="M21" s="68"/>
      <c r="N21" s="69"/>
      <c r="O21" s="86"/>
      <c r="P21" s="93"/>
      <c r="Q21" s="46"/>
      <c r="R21" s="37"/>
    </row>
    <row r="22" spans="1:18" ht="21" customHeight="1">
      <c r="A22" s="18"/>
      <c r="B22" s="72"/>
      <c r="C22" s="48"/>
      <c r="D22" s="88"/>
      <c r="E22" s="89"/>
      <c r="F22" s="74"/>
      <c r="G22" s="74"/>
      <c r="H22" s="22"/>
      <c r="I22" s="76"/>
      <c r="J22" s="77"/>
      <c r="K22" s="25"/>
      <c r="L22" s="53"/>
      <c r="M22" s="54"/>
      <c r="N22" s="78"/>
      <c r="O22" s="96"/>
      <c r="P22" s="79"/>
      <c r="Q22" s="31"/>
      <c r="R22" s="58"/>
    </row>
    <row r="23" spans="1:18" ht="21" customHeight="1">
      <c r="A23" s="13">
        <v>9</v>
      </c>
      <c r="B23" s="81" t="s">
        <v>578</v>
      </c>
      <c r="C23" s="60" t="s">
        <v>579</v>
      </c>
      <c r="D23" s="90">
        <v>215</v>
      </c>
      <c r="E23" s="62" t="s">
        <v>102</v>
      </c>
      <c r="F23" s="97"/>
      <c r="G23" s="97"/>
      <c r="H23" s="63"/>
      <c r="I23" s="64"/>
      <c r="J23" s="85">
        <f>INT(D23*I23)</f>
        <v>0</v>
      </c>
      <c r="K23" s="40"/>
      <c r="L23" s="67"/>
      <c r="M23" s="68"/>
      <c r="N23" s="43"/>
      <c r="O23" s="86"/>
      <c r="P23" s="93"/>
      <c r="Q23" s="46"/>
      <c r="R23" s="37"/>
    </row>
    <row r="24" spans="1:18" ht="21" customHeight="1">
      <c r="A24" s="18"/>
      <c r="B24" s="72"/>
      <c r="C24" s="48"/>
      <c r="D24" s="263"/>
      <c r="E24" s="89"/>
      <c r="F24" s="74"/>
      <c r="G24" s="74"/>
      <c r="H24" s="22"/>
      <c r="I24" s="76"/>
      <c r="J24" s="77"/>
      <c r="K24" s="25"/>
      <c r="L24" s="53"/>
      <c r="M24" s="54"/>
      <c r="N24" s="78"/>
      <c r="O24" s="96"/>
      <c r="P24" s="79"/>
      <c r="Q24" s="31"/>
      <c r="R24" s="58"/>
    </row>
    <row r="25" spans="1:18" ht="21" customHeight="1">
      <c r="A25" s="13">
        <v>10</v>
      </c>
      <c r="B25" s="81" t="s">
        <v>580</v>
      </c>
      <c r="C25" s="60" t="s">
        <v>581</v>
      </c>
      <c r="D25" s="90">
        <v>74.08</v>
      </c>
      <c r="E25" s="62" t="s">
        <v>99</v>
      </c>
      <c r="F25" s="97"/>
      <c r="G25" s="97"/>
      <c r="H25" s="63"/>
      <c r="I25" s="64"/>
      <c r="J25" s="85">
        <f>INT(D25*I25)</f>
        <v>0</v>
      </c>
      <c r="K25" s="40"/>
      <c r="L25" s="67"/>
      <c r="M25" s="68"/>
      <c r="N25" s="43"/>
      <c r="O25" s="86"/>
      <c r="P25" s="93"/>
      <c r="Q25" s="46"/>
      <c r="R25" s="37"/>
    </row>
    <row r="26" spans="1:18" ht="21" customHeight="1">
      <c r="A26" s="17"/>
      <c r="B26" s="103"/>
      <c r="C26" s="48"/>
      <c r="D26" s="263"/>
      <c r="E26" s="89"/>
      <c r="F26" s="74"/>
      <c r="G26" s="74"/>
      <c r="H26" s="75"/>
      <c r="I26" s="76"/>
      <c r="J26" s="77"/>
      <c r="K26" s="25"/>
      <c r="L26" s="53"/>
      <c r="M26" s="54"/>
      <c r="N26" s="95"/>
      <c r="O26" s="96"/>
      <c r="P26" s="79"/>
      <c r="Q26" s="31"/>
      <c r="R26" s="58"/>
    </row>
    <row r="27" spans="1:18" ht="21" customHeight="1">
      <c r="A27" s="13">
        <v>11</v>
      </c>
      <c r="B27" s="104" t="s">
        <v>883</v>
      </c>
      <c r="C27" s="276" t="s">
        <v>884</v>
      </c>
      <c r="D27" s="90">
        <v>327.52999999999997</v>
      </c>
      <c r="E27" s="62" t="s">
        <v>887</v>
      </c>
      <c r="F27" s="97"/>
      <c r="G27" s="97"/>
      <c r="H27" s="84"/>
      <c r="I27" s="64"/>
      <c r="J27" s="85">
        <f>INT(D27*I27)</f>
        <v>0</v>
      </c>
      <c r="K27" s="40"/>
      <c r="L27" s="67"/>
      <c r="M27" s="68"/>
      <c r="N27" s="105"/>
      <c r="O27" s="86"/>
      <c r="P27" s="93"/>
      <c r="Q27" s="46"/>
      <c r="R27" s="37"/>
    </row>
    <row r="28" spans="1:18" ht="21" customHeight="1">
      <c r="A28" s="17"/>
      <c r="B28" s="103"/>
      <c r="C28" s="48"/>
      <c r="D28" s="263"/>
      <c r="E28" s="89"/>
      <c r="F28" s="106"/>
      <c r="G28" s="106"/>
      <c r="H28" s="107"/>
      <c r="I28" s="76"/>
      <c r="J28" s="77"/>
      <c r="K28" s="25"/>
      <c r="L28" s="53"/>
      <c r="M28" s="54"/>
      <c r="N28" s="95"/>
      <c r="O28" s="96"/>
      <c r="P28" s="79"/>
      <c r="Q28" s="31"/>
      <c r="R28" s="58"/>
    </row>
    <row r="29" spans="1:18" ht="21" customHeight="1">
      <c r="A29" s="13">
        <v>12</v>
      </c>
      <c r="B29" s="104" t="s">
        <v>885</v>
      </c>
      <c r="C29" s="60" t="s">
        <v>877</v>
      </c>
      <c r="D29" s="90">
        <v>123.92</v>
      </c>
      <c r="E29" s="62" t="s">
        <v>877</v>
      </c>
      <c r="F29" s="108"/>
      <c r="G29" s="108"/>
      <c r="H29" s="37"/>
      <c r="I29" s="64"/>
      <c r="J29" s="85">
        <f>INT(D29*I29)</f>
        <v>0</v>
      </c>
      <c r="K29" s="40"/>
      <c r="L29" s="67"/>
      <c r="M29" s="68"/>
      <c r="N29" s="43"/>
      <c r="O29" s="86"/>
      <c r="P29" s="93"/>
      <c r="Q29" s="46"/>
      <c r="R29" s="37"/>
    </row>
    <row r="30" spans="1:18" ht="21" customHeight="1">
      <c r="A30" s="17"/>
      <c r="B30" s="103"/>
      <c r="C30" s="48"/>
      <c r="D30" s="263"/>
      <c r="E30" s="89"/>
      <c r="F30" s="106"/>
      <c r="G30" s="106"/>
      <c r="H30" s="107"/>
      <c r="I30" s="76"/>
      <c r="J30" s="77"/>
      <c r="K30" s="25"/>
      <c r="L30" s="53"/>
      <c r="M30" s="54"/>
      <c r="N30" s="95"/>
      <c r="O30" s="96"/>
      <c r="P30" s="79"/>
      <c r="Q30" s="31"/>
      <c r="R30" s="58"/>
    </row>
    <row r="31" spans="1:18" ht="21" customHeight="1">
      <c r="A31" s="13">
        <v>13</v>
      </c>
      <c r="B31" s="104" t="s">
        <v>886</v>
      </c>
      <c r="C31" s="60" t="s">
        <v>877</v>
      </c>
      <c r="D31" s="90">
        <v>186</v>
      </c>
      <c r="E31" s="62" t="s">
        <v>877</v>
      </c>
      <c r="F31" s="108"/>
      <c r="G31" s="108"/>
      <c r="H31" s="37"/>
      <c r="I31" s="64"/>
      <c r="J31" s="85">
        <f>INT(D31*I31)</f>
        <v>0</v>
      </c>
      <c r="K31" s="40"/>
      <c r="L31" s="67"/>
      <c r="M31" s="68"/>
      <c r="N31" s="43"/>
      <c r="O31" s="86"/>
      <c r="P31" s="93"/>
      <c r="Q31" s="46"/>
      <c r="R31" s="37"/>
    </row>
    <row r="32" spans="1:18" ht="21" customHeight="1">
      <c r="A32" s="17"/>
      <c r="B32" s="103"/>
      <c r="C32" s="48"/>
      <c r="D32" s="263"/>
      <c r="E32" s="89"/>
      <c r="F32" s="106"/>
      <c r="G32" s="106"/>
      <c r="H32" s="308"/>
      <c r="I32" s="76"/>
      <c r="J32" s="77"/>
      <c r="K32" s="25"/>
      <c r="L32" s="53"/>
      <c r="M32" s="54"/>
      <c r="N32" s="95"/>
      <c r="O32" s="96"/>
      <c r="P32" s="79"/>
      <c r="Q32" s="31"/>
      <c r="R32" s="58"/>
    </row>
    <row r="33" spans="1:18" ht="21" customHeight="1">
      <c r="A33" s="13">
        <v>14</v>
      </c>
      <c r="B33" s="104"/>
      <c r="C33" s="60"/>
      <c r="D33" s="90"/>
      <c r="E33" s="62"/>
      <c r="F33" s="108"/>
      <c r="G33" s="108"/>
      <c r="H33" s="37"/>
      <c r="I33" s="64"/>
      <c r="J33" s="85"/>
      <c r="K33" s="40"/>
      <c r="L33" s="67"/>
      <c r="M33" s="68"/>
      <c r="N33" s="43"/>
      <c r="O33" s="86"/>
      <c r="P33" s="93"/>
      <c r="Q33" s="46"/>
      <c r="R33" s="37"/>
    </row>
    <row r="34" spans="1:18" ht="21" customHeight="1">
      <c r="A34" s="17"/>
      <c r="B34" s="103"/>
      <c r="C34" s="48"/>
      <c r="D34" s="263"/>
      <c r="E34" s="89"/>
      <c r="F34" s="106"/>
      <c r="G34" s="106"/>
      <c r="H34" s="58"/>
      <c r="I34" s="76"/>
      <c r="J34" s="77"/>
      <c r="K34" s="25"/>
      <c r="L34" s="53"/>
      <c r="M34" s="54"/>
      <c r="N34" s="95"/>
      <c r="O34" s="96"/>
      <c r="P34" s="79"/>
      <c r="Q34" s="31"/>
      <c r="R34" s="58"/>
    </row>
    <row r="35" spans="1:18" ht="21" customHeight="1">
      <c r="A35" s="13">
        <v>15</v>
      </c>
      <c r="B35" s="104"/>
      <c r="C35" s="60"/>
      <c r="D35" s="90"/>
      <c r="E35" s="62"/>
      <c r="F35" s="108"/>
      <c r="G35" s="108"/>
      <c r="H35" s="37"/>
      <c r="I35" s="64"/>
      <c r="J35" s="85"/>
      <c r="K35" s="40"/>
      <c r="L35" s="67"/>
      <c r="M35" s="68"/>
      <c r="N35" s="43"/>
      <c r="O35" s="86"/>
      <c r="P35" s="93"/>
      <c r="Q35" s="46"/>
      <c r="R35" s="37"/>
    </row>
    <row r="36" spans="1:18" ht="21" customHeight="1">
      <c r="A36" s="17"/>
      <c r="B36" s="103"/>
      <c r="C36" s="48"/>
      <c r="D36" s="263"/>
      <c r="E36" s="89"/>
      <c r="F36" s="106"/>
      <c r="G36" s="106"/>
      <c r="H36" s="94"/>
      <c r="I36" s="76"/>
      <c r="J36" s="77"/>
      <c r="K36" s="25"/>
      <c r="L36" s="53"/>
      <c r="M36" s="54"/>
      <c r="N36" s="95"/>
      <c r="O36" s="56"/>
      <c r="P36" s="79"/>
      <c r="Q36" s="31"/>
      <c r="R36" s="58"/>
    </row>
    <row r="37" spans="1:18" ht="21" customHeight="1">
      <c r="A37" s="13">
        <v>16</v>
      </c>
      <c r="B37" s="104"/>
      <c r="C37" s="60"/>
      <c r="D37" s="90"/>
      <c r="E37" s="62"/>
      <c r="F37" s="108"/>
      <c r="G37" s="108"/>
      <c r="H37" s="37"/>
      <c r="I37" s="64"/>
      <c r="J37" s="85"/>
      <c r="K37" s="40"/>
      <c r="L37" s="67"/>
      <c r="M37" s="68"/>
      <c r="N37" s="43"/>
      <c r="O37" s="86"/>
      <c r="P37" s="93"/>
      <c r="Q37" s="46"/>
      <c r="R37" s="37"/>
    </row>
    <row r="38" spans="1:18" ht="21" customHeight="1">
      <c r="A38" s="17"/>
      <c r="B38" s="72"/>
      <c r="C38" s="48"/>
      <c r="D38" s="88"/>
      <c r="E38" s="89"/>
      <c r="F38" s="89"/>
      <c r="G38" s="89"/>
      <c r="H38" s="94"/>
      <c r="I38" s="76"/>
      <c r="J38" s="77"/>
      <c r="K38" s="25"/>
      <c r="L38" s="53"/>
      <c r="M38" s="54"/>
      <c r="N38" s="95"/>
      <c r="O38" s="56"/>
      <c r="P38" s="79"/>
      <c r="Q38" s="31"/>
      <c r="R38" s="58"/>
    </row>
    <row r="39" spans="1:18" ht="21" customHeight="1">
      <c r="A39" s="13">
        <v>17</v>
      </c>
      <c r="B39" s="81"/>
      <c r="C39" s="60"/>
      <c r="D39" s="90"/>
      <c r="E39" s="62"/>
      <c r="F39" s="62"/>
      <c r="G39" s="62"/>
      <c r="H39" s="98"/>
      <c r="I39" s="64"/>
      <c r="J39" s="85"/>
      <c r="K39" s="40"/>
      <c r="L39" s="67"/>
      <c r="M39" s="68"/>
      <c r="N39" s="43"/>
      <c r="O39" s="86"/>
      <c r="P39" s="93"/>
      <c r="Q39" s="46"/>
      <c r="R39" s="37"/>
    </row>
    <row r="40" spans="1:18" ht="21" customHeight="1">
      <c r="A40" s="17"/>
      <c r="B40" s="72"/>
      <c r="C40" s="48"/>
      <c r="D40" s="263"/>
      <c r="E40" s="89"/>
      <c r="F40" s="106"/>
      <c r="G40" s="106"/>
      <c r="H40" s="22"/>
      <c r="I40" s="76"/>
      <c r="J40" s="77"/>
      <c r="K40" s="25"/>
      <c r="L40" s="53"/>
      <c r="M40" s="54"/>
      <c r="N40" s="95"/>
      <c r="O40" s="56"/>
      <c r="P40" s="79"/>
      <c r="Q40" s="31"/>
      <c r="R40" s="58"/>
    </row>
    <row r="41" spans="1:18" ht="21" customHeight="1">
      <c r="A41" s="13">
        <v>18</v>
      </c>
      <c r="B41" s="81"/>
      <c r="C41" s="60"/>
      <c r="D41" s="90"/>
      <c r="E41" s="62"/>
      <c r="F41" s="108"/>
      <c r="G41" s="108"/>
      <c r="H41" s="100"/>
      <c r="I41" s="64"/>
      <c r="J41" s="85"/>
      <c r="K41" s="40"/>
      <c r="L41" s="67"/>
      <c r="M41" s="68"/>
      <c r="N41" s="43"/>
      <c r="O41" s="86"/>
      <c r="P41" s="93"/>
      <c r="Q41" s="46"/>
      <c r="R41" s="37"/>
    </row>
    <row r="42" spans="1:18" ht="21" customHeight="1">
      <c r="A42" s="17"/>
      <c r="B42" s="72"/>
      <c r="C42" s="48"/>
      <c r="D42" s="263"/>
      <c r="E42" s="89"/>
      <c r="F42" s="106"/>
      <c r="G42" s="106"/>
      <c r="H42" s="22"/>
      <c r="I42" s="76"/>
      <c r="J42" s="77"/>
      <c r="K42" s="25"/>
      <c r="L42" s="53"/>
      <c r="M42" s="54"/>
      <c r="N42" s="95"/>
      <c r="O42" s="56"/>
      <c r="P42" s="79"/>
      <c r="Q42" s="109"/>
      <c r="R42" s="58"/>
    </row>
    <row r="43" spans="1:18" ht="21" customHeight="1">
      <c r="A43" s="13">
        <v>19</v>
      </c>
      <c r="B43" s="81"/>
      <c r="C43" s="60"/>
      <c r="D43" s="90"/>
      <c r="E43" s="62"/>
      <c r="F43" s="108"/>
      <c r="G43" s="108"/>
      <c r="H43" s="63"/>
      <c r="I43" s="64"/>
      <c r="J43" s="85"/>
      <c r="K43" s="40"/>
      <c r="L43" s="110"/>
      <c r="M43" s="54"/>
      <c r="N43" s="101"/>
      <c r="O43" s="111"/>
      <c r="P43" s="102"/>
      <c r="Q43" s="112"/>
      <c r="R43" s="94"/>
    </row>
    <row r="44" spans="1:18" ht="21" customHeight="1">
      <c r="A44" s="17"/>
      <c r="B44" s="72"/>
      <c r="C44" s="113"/>
      <c r="D44" s="264"/>
      <c r="E44" s="115"/>
      <c r="F44" s="116"/>
      <c r="G44" s="116"/>
      <c r="H44" s="117"/>
      <c r="I44" s="118"/>
      <c r="J44" s="119"/>
      <c r="K44" s="120"/>
      <c r="L44" s="121"/>
      <c r="M44" s="122"/>
      <c r="N44" s="92"/>
      <c r="O44" s="56"/>
      <c r="P44" s="79"/>
      <c r="Q44" s="31"/>
      <c r="R44" s="58"/>
    </row>
    <row r="45" spans="1:18" ht="21" customHeight="1" thickBot="1">
      <c r="A45" s="123">
        <v>20</v>
      </c>
      <c r="B45" s="141" t="s">
        <v>18</v>
      </c>
      <c r="C45" s="125"/>
      <c r="D45" s="265"/>
      <c r="E45" s="127"/>
      <c r="F45" s="128"/>
      <c r="G45" s="128"/>
      <c r="H45" s="129"/>
      <c r="I45" s="130"/>
      <c r="J45" s="131">
        <f>SUM(J6:J43)</f>
        <v>0</v>
      </c>
      <c r="K45" s="132"/>
      <c r="L45" s="133"/>
      <c r="M45" s="134"/>
      <c r="N45" s="135"/>
      <c r="O45" s="136"/>
      <c r="P45" s="137"/>
      <c r="Q45" s="138"/>
      <c r="R45" s="139"/>
    </row>
    <row r="46" spans="1:18" ht="21" customHeight="1" thickTop="1">
      <c r="A46" s="142"/>
      <c r="B46" s="19"/>
      <c r="C46" s="20"/>
      <c r="D46" s="266"/>
      <c r="E46" s="21"/>
      <c r="F46" s="21"/>
      <c r="G46" s="21"/>
      <c r="H46" s="22"/>
      <c r="I46" s="23"/>
      <c r="J46" s="24"/>
      <c r="K46" s="25"/>
      <c r="L46" s="26"/>
      <c r="M46" s="27"/>
      <c r="N46" s="28"/>
      <c r="O46" s="29"/>
      <c r="P46" s="30"/>
      <c r="Q46" s="31"/>
      <c r="R46" s="32"/>
    </row>
    <row r="47" spans="1:18" ht="21" customHeight="1">
      <c r="A47" s="15">
        <v>21</v>
      </c>
      <c r="B47" s="33"/>
      <c r="C47" s="34"/>
      <c r="D47" s="267"/>
      <c r="E47" s="62"/>
      <c r="F47" s="36"/>
      <c r="G47" s="36"/>
      <c r="H47" s="37"/>
      <c r="I47" s="38"/>
      <c r="J47" s="39"/>
      <c r="K47" s="40"/>
      <c r="L47" s="41"/>
      <c r="M47" s="42"/>
      <c r="N47" s="43"/>
      <c r="O47" s="44"/>
      <c r="P47" s="45"/>
      <c r="Q47" s="46"/>
      <c r="R47" s="37"/>
    </row>
    <row r="48" spans="1:18" ht="21" customHeight="1">
      <c r="A48" s="17"/>
      <c r="B48" s="47"/>
      <c r="C48" s="48"/>
      <c r="D48" s="268"/>
      <c r="E48" s="50"/>
      <c r="F48" s="50"/>
      <c r="G48" s="50"/>
      <c r="H48" s="22"/>
      <c r="I48" s="51"/>
      <c r="J48" s="52"/>
      <c r="K48" s="25"/>
      <c r="L48" s="53"/>
      <c r="M48" s="54"/>
      <c r="N48" s="55"/>
      <c r="O48" s="56"/>
      <c r="P48" s="57"/>
      <c r="Q48" s="31"/>
      <c r="R48" s="58"/>
    </row>
    <row r="49" spans="1:18" ht="21" customHeight="1">
      <c r="A49" s="13">
        <v>22</v>
      </c>
      <c r="B49" s="59"/>
      <c r="C49" s="60"/>
      <c r="D49" s="90"/>
      <c r="E49" s="62"/>
      <c r="F49" s="62"/>
      <c r="G49" s="62"/>
      <c r="H49" s="63"/>
      <c r="I49" s="64"/>
      <c r="J49" s="85"/>
      <c r="K49" s="66"/>
      <c r="L49" s="67"/>
      <c r="M49" s="68"/>
      <c r="N49" s="69"/>
      <c r="O49" s="44"/>
      <c r="P49" s="70"/>
      <c r="Q49" s="46"/>
      <c r="R49" s="37"/>
    </row>
    <row r="50" spans="1:18" ht="21" customHeight="1">
      <c r="A50" s="71"/>
      <c r="B50" s="72"/>
      <c r="C50" s="16"/>
      <c r="D50" s="262"/>
      <c r="E50" s="74"/>
      <c r="F50" s="74"/>
      <c r="G50" s="74"/>
      <c r="H50" s="75"/>
      <c r="I50" s="140"/>
      <c r="J50" s="116"/>
      <c r="K50" s="25"/>
      <c r="L50" s="53"/>
      <c r="M50" s="54"/>
      <c r="N50" s="78"/>
      <c r="O50" s="56"/>
      <c r="P50" s="79"/>
      <c r="Q50" s="31"/>
      <c r="R50" s="58"/>
    </row>
    <row r="51" spans="1:18" ht="21" customHeight="1">
      <c r="A51" s="80">
        <v>23</v>
      </c>
      <c r="B51" s="81"/>
      <c r="C51" s="276"/>
      <c r="D51" s="82"/>
      <c r="E51" s="62"/>
      <c r="F51" s="83"/>
      <c r="G51" s="83"/>
      <c r="H51" s="84"/>
      <c r="I51" s="64"/>
      <c r="J51" s="85"/>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v>24</v>
      </c>
      <c r="B53" s="81"/>
      <c r="C53" s="60"/>
      <c r="D53" s="90"/>
      <c r="E53" s="62"/>
      <c r="F53" s="62"/>
      <c r="G53" s="62"/>
      <c r="H53" s="84"/>
      <c r="I53" s="64"/>
      <c r="J53" s="85"/>
      <c r="K53" s="40"/>
      <c r="L53" s="67"/>
      <c r="M53" s="68"/>
      <c r="N53" s="69"/>
      <c r="O53" s="86"/>
      <c r="P53" s="87"/>
      <c r="Q53" s="46"/>
      <c r="R53" s="37"/>
    </row>
    <row r="54" spans="1:18" ht="21" customHeight="1">
      <c r="A54" s="17"/>
      <c r="B54" s="72"/>
      <c r="C54" s="48"/>
      <c r="D54" s="88"/>
      <c r="E54" s="89"/>
      <c r="F54" s="89"/>
      <c r="G54" s="89"/>
      <c r="H54" s="58"/>
      <c r="I54" s="76"/>
      <c r="J54" s="77"/>
      <c r="K54" s="25"/>
      <c r="L54" s="53"/>
      <c r="M54" s="54"/>
      <c r="N54" s="92"/>
      <c r="O54" s="56"/>
      <c r="P54" s="79"/>
      <c r="Q54" s="31"/>
      <c r="R54" s="58"/>
    </row>
    <row r="55" spans="1:18" ht="21" customHeight="1">
      <c r="A55" s="80">
        <v>25</v>
      </c>
      <c r="B55" s="81"/>
      <c r="C55" s="276"/>
      <c r="D55" s="90"/>
      <c r="E55" s="62"/>
      <c r="F55" s="62"/>
      <c r="G55" s="62"/>
      <c r="H55" s="84"/>
      <c r="I55" s="64"/>
      <c r="J55" s="85"/>
      <c r="K55" s="40"/>
      <c r="L55" s="67"/>
      <c r="M55" s="68"/>
      <c r="N55" s="69"/>
      <c r="O55" s="86"/>
      <c r="P55" s="93"/>
      <c r="Q55" s="46"/>
      <c r="R55" s="37"/>
    </row>
    <row r="56" spans="1:18" ht="21" customHeight="1">
      <c r="A56" s="17"/>
      <c r="B56" s="72"/>
      <c r="C56" s="48"/>
      <c r="D56" s="88"/>
      <c r="E56" s="89"/>
      <c r="F56" s="89"/>
      <c r="G56" s="89"/>
      <c r="H56" s="94"/>
      <c r="I56" s="76"/>
      <c r="J56" s="77"/>
      <c r="K56" s="25"/>
      <c r="L56" s="53"/>
      <c r="M56" s="54"/>
      <c r="N56" s="92"/>
      <c r="O56" s="56"/>
      <c r="P56" s="79"/>
      <c r="Q56" s="31"/>
      <c r="R56" s="58"/>
    </row>
    <row r="57" spans="1:18" ht="21" customHeight="1">
      <c r="A57" s="13">
        <v>26</v>
      </c>
      <c r="B57" s="280"/>
      <c r="C57" s="60"/>
      <c r="D57" s="90"/>
      <c r="E57" s="62"/>
      <c r="F57" s="62"/>
      <c r="G57" s="62"/>
      <c r="H57" s="37"/>
      <c r="I57" s="64"/>
      <c r="J57" s="85"/>
      <c r="K57" s="40"/>
      <c r="L57" s="67"/>
      <c r="M57" s="68"/>
      <c r="N57" s="69"/>
      <c r="O57" s="86"/>
      <c r="P57" s="93"/>
      <c r="Q57" s="46"/>
      <c r="R57" s="37"/>
    </row>
    <row r="58" spans="1:18" ht="21" customHeight="1">
      <c r="A58" s="18"/>
      <c r="B58" s="72"/>
      <c r="C58" s="48"/>
      <c r="D58" s="88"/>
      <c r="E58" s="89"/>
      <c r="F58" s="74"/>
      <c r="G58" s="74"/>
      <c r="H58" s="94"/>
      <c r="I58" s="76"/>
      <c r="J58" s="77"/>
      <c r="K58" s="25"/>
      <c r="L58" s="53"/>
      <c r="M58" s="54"/>
      <c r="N58" s="95"/>
      <c r="O58" s="96"/>
      <c r="P58" s="79"/>
      <c r="Q58" s="31"/>
      <c r="R58" s="58"/>
    </row>
    <row r="59" spans="1:18" ht="21" customHeight="1">
      <c r="A59" s="13">
        <v>27</v>
      </c>
      <c r="B59" s="81"/>
      <c r="C59" s="60"/>
      <c r="D59" s="90"/>
      <c r="E59" s="62"/>
      <c r="F59" s="97"/>
      <c r="G59" s="97"/>
      <c r="H59" s="98"/>
      <c r="I59" s="64"/>
      <c r="J59" s="85"/>
      <c r="K59" s="40"/>
      <c r="L59" s="67"/>
      <c r="M59" s="68"/>
      <c r="N59" s="43"/>
      <c r="O59" s="86"/>
      <c r="P59" s="93"/>
      <c r="Q59" s="46"/>
      <c r="R59" s="37"/>
    </row>
    <row r="60" spans="1:18" ht="21" customHeight="1">
      <c r="A60" s="17"/>
      <c r="B60" s="72"/>
      <c r="C60" s="48"/>
      <c r="D60" s="263"/>
      <c r="E60" s="89"/>
      <c r="F60" s="74"/>
      <c r="G60" s="74"/>
      <c r="H60" s="22"/>
      <c r="I60" s="76"/>
      <c r="J60" s="77"/>
      <c r="K60" s="25"/>
      <c r="L60" s="53"/>
      <c r="M60" s="54"/>
      <c r="N60" s="95"/>
      <c r="O60" s="96"/>
      <c r="P60" s="79"/>
      <c r="Q60" s="31"/>
      <c r="R60" s="58"/>
    </row>
    <row r="61" spans="1:18" ht="21" customHeight="1">
      <c r="A61" s="13">
        <v>28</v>
      </c>
      <c r="B61" s="81"/>
      <c r="C61" s="60"/>
      <c r="D61" s="90"/>
      <c r="E61" s="62"/>
      <c r="F61" s="97"/>
      <c r="G61" s="97"/>
      <c r="H61" s="100"/>
      <c r="I61" s="64"/>
      <c r="J61" s="85"/>
      <c r="K61" s="40"/>
      <c r="L61" s="67"/>
      <c r="M61" s="68"/>
      <c r="N61" s="43"/>
      <c r="O61" s="86"/>
      <c r="P61" s="93"/>
      <c r="Q61" s="46"/>
      <c r="R61" s="37"/>
    </row>
    <row r="62" spans="1:18" ht="21" customHeight="1">
      <c r="A62" s="18"/>
      <c r="B62" s="72"/>
      <c r="C62" s="48"/>
      <c r="D62" s="263"/>
      <c r="E62" s="89"/>
      <c r="F62" s="74"/>
      <c r="G62" s="74"/>
      <c r="H62" s="22"/>
      <c r="I62" s="76"/>
      <c r="J62" s="77"/>
      <c r="K62" s="25"/>
      <c r="L62" s="53"/>
      <c r="M62" s="54"/>
      <c r="N62" s="95"/>
      <c r="O62" s="96"/>
      <c r="P62" s="79"/>
      <c r="Q62" s="31"/>
      <c r="R62" s="58"/>
    </row>
    <row r="63" spans="1:18" ht="21" customHeight="1">
      <c r="A63" s="13">
        <v>29</v>
      </c>
      <c r="B63" s="81"/>
      <c r="C63" s="60"/>
      <c r="D63" s="90"/>
      <c r="E63" s="62"/>
      <c r="F63" s="97"/>
      <c r="G63" s="97"/>
      <c r="H63" s="63"/>
      <c r="I63" s="64"/>
      <c r="J63" s="85"/>
      <c r="K63" s="40"/>
      <c r="L63" s="67"/>
      <c r="M63" s="68"/>
      <c r="N63" s="101"/>
      <c r="O63" s="86"/>
      <c r="P63" s="102"/>
      <c r="Q63" s="46"/>
      <c r="R63" s="37"/>
    </row>
    <row r="64" spans="1:18" ht="21" customHeight="1">
      <c r="A64" s="17"/>
      <c r="B64" s="72"/>
      <c r="C64" s="48"/>
      <c r="D64" s="263"/>
      <c r="E64" s="89"/>
      <c r="F64" s="89"/>
      <c r="G64" s="89"/>
      <c r="H64" s="58"/>
      <c r="I64" s="76"/>
      <c r="J64" s="77"/>
      <c r="K64" s="25"/>
      <c r="L64" s="53"/>
      <c r="M64" s="54"/>
      <c r="N64" s="92"/>
      <c r="O64" s="56"/>
      <c r="P64" s="79"/>
      <c r="Q64" s="31"/>
      <c r="R64" s="58"/>
    </row>
    <row r="65" spans="1:18" ht="21" customHeight="1">
      <c r="A65" s="13">
        <v>30</v>
      </c>
      <c r="B65" s="81"/>
      <c r="C65" s="60"/>
      <c r="D65" s="90"/>
      <c r="E65" s="62"/>
      <c r="F65" s="62"/>
      <c r="G65" s="62"/>
      <c r="H65" s="37"/>
      <c r="I65" s="64"/>
      <c r="J65" s="85"/>
      <c r="K65" s="40"/>
      <c r="L65" s="67"/>
      <c r="M65" s="68"/>
      <c r="N65" s="69"/>
      <c r="O65" s="86"/>
      <c r="P65" s="93"/>
      <c r="Q65" s="46"/>
      <c r="R65" s="37"/>
    </row>
    <row r="66" spans="1:18" ht="21" customHeight="1">
      <c r="A66" s="18"/>
      <c r="B66" s="72"/>
      <c r="C66" s="48"/>
      <c r="D66" s="263"/>
      <c r="E66" s="89"/>
      <c r="F66" s="74"/>
      <c r="G66" s="74"/>
      <c r="H66" s="22"/>
      <c r="I66" s="76"/>
      <c r="J66" s="77"/>
      <c r="K66" s="25"/>
      <c r="L66" s="53"/>
      <c r="M66" s="54"/>
      <c r="N66" s="78"/>
      <c r="O66" s="96"/>
      <c r="P66" s="79"/>
      <c r="Q66" s="31"/>
      <c r="R66" s="58"/>
    </row>
    <row r="67" spans="1:18" ht="21" customHeight="1">
      <c r="A67" s="13">
        <v>31</v>
      </c>
      <c r="B67" s="81"/>
      <c r="C67" s="60"/>
      <c r="D67" s="90"/>
      <c r="E67" s="62"/>
      <c r="F67" s="97"/>
      <c r="G67" s="97"/>
      <c r="H67" s="63"/>
      <c r="I67" s="64"/>
      <c r="J67" s="85"/>
      <c r="K67" s="40"/>
      <c r="L67" s="67"/>
      <c r="M67" s="68"/>
      <c r="N67" s="43"/>
      <c r="O67" s="86"/>
      <c r="P67" s="93"/>
      <c r="Q67" s="46"/>
      <c r="R67" s="37"/>
    </row>
    <row r="68" spans="1:18" ht="21" customHeight="1">
      <c r="A68" s="18"/>
      <c r="B68" s="72"/>
      <c r="C68" s="48"/>
      <c r="D68" s="88"/>
      <c r="E68" s="89"/>
      <c r="F68" s="74"/>
      <c r="G68" s="74"/>
      <c r="H68" s="22"/>
      <c r="I68" s="76"/>
      <c r="J68" s="77"/>
      <c r="K68" s="25"/>
      <c r="L68" s="53"/>
      <c r="M68" s="54"/>
      <c r="N68" s="78"/>
      <c r="O68" s="96"/>
      <c r="P68" s="79"/>
      <c r="Q68" s="31"/>
      <c r="R68" s="58"/>
    </row>
    <row r="69" spans="1:18" ht="21" customHeight="1">
      <c r="A69" s="13">
        <v>32</v>
      </c>
      <c r="B69" s="81"/>
      <c r="C69" s="60"/>
      <c r="D69" s="90"/>
      <c r="E69" s="62"/>
      <c r="F69" s="97"/>
      <c r="G69" s="97"/>
      <c r="H69" s="63"/>
      <c r="I69" s="64"/>
      <c r="J69" s="85"/>
      <c r="K69" s="40"/>
      <c r="L69" s="67"/>
      <c r="M69" s="68"/>
      <c r="N69" s="43"/>
      <c r="O69" s="86"/>
      <c r="P69" s="93"/>
      <c r="Q69" s="46"/>
      <c r="R69" s="37"/>
    </row>
    <row r="70" spans="1:18" ht="21" customHeight="1">
      <c r="A70" s="17"/>
      <c r="B70" s="72"/>
      <c r="C70" s="48"/>
      <c r="D70" s="263"/>
      <c r="E70" s="89"/>
      <c r="F70" s="74"/>
      <c r="G70" s="74"/>
      <c r="H70" s="75"/>
      <c r="I70" s="76"/>
      <c r="J70" s="77"/>
      <c r="K70" s="25"/>
      <c r="L70" s="53"/>
      <c r="M70" s="54"/>
      <c r="N70" s="95"/>
      <c r="O70" s="96"/>
      <c r="P70" s="79"/>
      <c r="Q70" s="31"/>
      <c r="R70" s="58"/>
    </row>
    <row r="71" spans="1:18" ht="21" customHeight="1">
      <c r="A71" s="13">
        <v>33</v>
      </c>
      <c r="B71" s="81"/>
      <c r="C71" s="60"/>
      <c r="D71" s="90"/>
      <c r="E71" s="62"/>
      <c r="F71" s="97"/>
      <c r="G71" s="97"/>
      <c r="H71" s="84"/>
      <c r="I71" s="64"/>
      <c r="J71" s="85"/>
      <c r="K71" s="40"/>
      <c r="L71" s="67"/>
      <c r="M71" s="68"/>
      <c r="N71" s="105"/>
      <c r="O71" s="86"/>
      <c r="P71" s="93"/>
      <c r="Q71" s="46"/>
      <c r="R71" s="37"/>
    </row>
    <row r="72" spans="1:18" ht="21" customHeight="1">
      <c r="A72" s="17"/>
      <c r="B72" s="103"/>
      <c r="C72" s="48"/>
      <c r="D72" s="263"/>
      <c r="E72" s="89"/>
      <c r="F72" s="106"/>
      <c r="G72" s="106"/>
      <c r="H72" s="107"/>
      <c r="I72" s="76"/>
      <c r="J72" s="77"/>
      <c r="K72" s="25"/>
      <c r="L72" s="53"/>
      <c r="M72" s="54"/>
      <c r="N72" s="95"/>
      <c r="O72" s="96"/>
      <c r="P72" s="79"/>
      <c r="Q72" s="31"/>
      <c r="R72" s="58"/>
    </row>
    <row r="73" spans="1:18" ht="21" customHeight="1">
      <c r="A73" s="13">
        <v>34</v>
      </c>
      <c r="B73" s="104"/>
      <c r="C73" s="60"/>
      <c r="D73" s="90"/>
      <c r="E73" s="62"/>
      <c r="F73" s="108"/>
      <c r="G73" s="108"/>
      <c r="H73" s="37"/>
      <c r="I73" s="64"/>
      <c r="J73" s="85"/>
      <c r="K73" s="40"/>
      <c r="L73" s="67"/>
      <c r="M73" s="68"/>
      <c r="N73" s="43"/>
      <c r="O73" s="86"/>
      <c r="P73" s="93"/>
      <c r="Q73" s="46"/>
      <c r="R73" s="37"/>
    </row>
    <row r="74" spans="1:18" ht="21" customHeight="1">
      <c r="A74" s="17"/>
      <c r="B74" s="103"/>
      <c r="C74" s="48"/>
      <c r="D74" s="263"/>
      <c r="E74" s="89"/>
      <c r="F74" s="106"/>
      <c r="G74" s="106"/>
      <c r="H74" s="107"/>
      <c r="I74" s="76"/>
      <c r="J74" s="77"/>
      <c r="K74" s="25"/>
      <c r="L74" s="53"/>
      <c r="M74" s="54"/>
      <c r="N74" s="95"/>
      <c r="O74" s="96"/>
      <c r="P74" s="79"/>
      <c r="Q74" s="31"/>
      <c r="R74" s="58"/>
    </row>
    <row r="75" spans="1:18" ht="21" customHeight="1">
      <c r="A75" s="13">
        <v>35</v>
      </c>
      <c r="B75" s="104"/>
      <c r="C75" s="276"/>
      <c r="D75" s="90"/>
      <c r="E75" s="62"/>
      <c r="F75" s="108"/>
      <c r="G75" s="108"/>
      <c r="H75" s="37"/>
      <c r="I75" s="64"/>
      <c r="J75" s="85"/>
      <c r="K75" s="40"/>
      <c r="L75" s="67"/>
      <c r="M75" s="68"/>
      <c r="N75" s="43"/>
      <c r="O75" s="86"/>
      <c r="P75" s="93"/>
      <c r="Q75" s="46"/>
      <c r="R75" s="37"/>
    </row>
    <row r="76" spans="1:18" ht="21" customHeight="1">
      <c r="A76" s="17"/>
      <c r="B76" s="103"/>
      <c r="C76" s="48"/>
      <c r="D76" s="263"/>
      <c r="E76" s="89"/>
      <c r="F76" s="106"/>
      <c r="G76" s="106"/>
      <c r="H76" s="58"/>
      <c r="I76" s="76"/>
      <c r="J76" s="77"/>
      <c r="K76" s="25"/>
      <c r="L76" s="53"/>
      <c r="M76" s="54"/>
      <c r="N76" s="95"/>
      <c r="O76" s="96"/>
      <c r="P76" s="79"/>
      <c r="Q76" s="31"/>
      <c r="R76" s="58"/>
    </row>
    <row r="77" spans="1:18" ht="21" customHeight="1">
      <c r="A77" s="13">
        <v>36</v>
      </c>
      <c r="B77" s="104"/>
      <c r="C77" s="60"/>
      <c r="D77" s="90"/>
      <c r="E77" s="62"/>
      <c r="F77" s="108"/>
      <c r="G77" s="108"/>
      <c r="H77" s="37"/>
      <c r="I77" s="64"/>
      <c r="J77" s="85"/>
      <c r="K77" s="40"/>
      <c r="L77" s="67"/>
      <c r="M77" s="68"/>
      <c r="N77" s="43"/>
      <c r="O77" s="86"/>
      <c r="P77" s="93"/>
      <c r="Q77" s="46"/>
      <c r="R77" s="37"/>
    </row>
    <row r="78" spans="1:18" ht="21" customHeight="1">
      <c r="A78" s="17"/>
      <c r="B78" s="103"/>
      <c r="C78" s="48"/>
      <c r="D78" s="263"/>
      <c r="E78" s="89"/>
      <c r="F78" s="106"/>
      <c r="G78" s="106"/>
      <c r="H78" s="58"/>
      <c r="I78" s="76"/>
      <c r="J78" s="77"/>
      <c r="K78" s="25"/>
      <c r="L78" s="53"/>
      <c r="M78" s="54"/>
      <c r="N78" s="95"/>
      <c r="O78" s="96"/>
      <c r="P78" s="79"/>
      <c r="Q78" s="31"/>
      <c r="R78" s="58"/>
    </row>
    <row r="79" spans="1:18" ht="21" customHeight="1">
      <c r="A79" s="13">
        <v>37</v>
      </c>
      <c r="B79" s="281"/>
      <c r="C79" s="60"/>
      <c r="D79" s="90"/>
      <c r="E79" s="62"/>
      <c r="F79" s="108"/>
      <c r="G79" s="108"/>
      <c r="H79" s="37"/>
      <c r="I79" s="64"/>
      <c r="J79" s="85"/>
      <c r="K79" s="40"/>
      <c r="L79" s="67"/>
      <c r="M79" s="68"/>
      <c r="N79" s="43"/>
      <c r="O79" s="86"/>
      <c r="P79" s="93"/>
      <c r="Q79" s="46"/>
      <c r="R79" s="37"/>
    </row>
    <row r="80" spans="1:18" ht="21" customHeight="1">
      <c r="A80" s="17"/>
      <c r="B80" s="72"/>
      <c r="C80" s="48"/>
      <c r="D80" s="88"/>
      <c r="E80" s="89"/>
      <c r="F80" s="89"/>
      <c r="G80" s="89"/>
      <c r="H80" s="94"/>
      <c r="I80" s="76"/>
      <c r="J80" s="77"/>
      <c r="K80" s="25"/>
      <c r="L80" s="53"/>
      <c r="M80" s="54"/>
      <c r="N80" s="95"/>
      <c r="O80" s="56"/>
      <c r="P80" s="79"/>
      <c r="Q80" s="31"/>
      <c r="R80" s="58"/>
    </row>
    <row r="81" spans="1:18" ht="21" customHeight="1">
      <c r="A81" s="13">
        <v>38</v>
      </c>
      <c r="B81" s="81"/>
      <c r="C81" s="60"/>
      <c r="D81" s="297"/>
      <c r="E81" s="62"/>
      <c r="F81" s="62"/>
      <c r="G81" s="62"/>
      <c r="H81" s="98"/>
      <c r="I81" s="64"/>
      <c r="J81" s="85"/>
      <c r="K81" s="40"/>
      <c r="L81" s="67"/>
      <c r="M81" s="68"/>
      <c r="N81" s="43"/>
      <c r="O81" s="86"/>
      <c r="P81" s="93"/>
      <c r="Q81" s="46"/>
      <c r="R81" s="37"/>
    </row>
    <row r="82" spans="1:18" ht="21" customHeight="1">
      <c r="A82" s="17"/>
      <c r="B82" s="72"/>
      <c r="C82" s="48"/>
      <c r="D82" s="326"/>
      <c r="E82" s="89"/>
      <c r="F82" s="89"/>
      <c r="G82" s="89"/>
      <c r="H82" s="94"/>
      <c r="I82" s="76"/>
      <c r="J82" s="77"/>
      <c r="K82" s="25"/>
      <c r="L82" s="53"/>
      <c r="M82" s="54"/>
      <c r="N82" s="95"/>
      <c r="O82" s="56"/>
      <c r="P82" s="79"/>
      <c r="Q82" s="31"/>
      <c r="R82" s="58"/>
    </row>
    <row r="83" spans="1:18" ht="21" customHeight="1">
      <c r="A83" s="13">
        <v>39</v>
      </c>
      <c r="B83" s="81"/>
      <c r="C83" s="60"/>
      <c r="D83" s="297"/>
      <c r="E83" s="62"/>
      <c r="F83" s="62"/>
      <c r="G83" s="62"/>
      <c r="H83" s="98"/>
      <c r="I83" s="64"/>
      <c r="J83" s="85"/>
      <c r="K83" s="40"/>
      <c r="L83" s="67"/>
      <c r="M83" s="68"/>
      <c r="N83" s="43"/>
      <c r="O83" s="86"/>
      <c r="P83" s="93"/>
      <c r="Q83" s="46"/>
      <c r="R83" s="37"/>
    </row>
    <row r="84" spans="1:18" ht="21" customHeight="1">
      <c r="A84" s="17"/>
      <c r="B84" s="72"/>
      <c r="C84" s="48"/>
      <c r="D84" s="326"/>
      <c r="E84" s="89"/>
      <c r="F84" s="106"/>
      <c r="G84" s="106"/>
      <c r="H84" s="22"/>
      <c r="I84" s="76"/>
      <c r="J84" s="77"/>
      <c r="K84" s="25"/>
      <c r="L84" s="53"/>
      <c r="M84" s="54"/>
      <c r="N84" s="95"/>
      <c r="O84" s="56"/>
      <c r="P84" s="79"/>
      <c r="Q84" s="31"/>
      <c r="R84" s="58"/>
    </row>
    <row r="85" spans="1:18" ht="21" customHeight="1">
      <c r="A85" s="13">
        <v>40</v>
      </c>
      <c r="B85" s="81"/>
      <c r="C85" s="60"/>
      <c r="D85" s="297"/>
      <c r="E85" s="62"/>
      <c r="F85" s="108"/>
      <c r="G85" s="108"/>
      <c r="H85" s="100"/>
      <c r="I85" s="64"/>
      <c r="J85" s="85"/>
      <c r="K85" s="40"/>
      <c r="L85" s="67"/>
      <c r="M85" s="68"/>
      <c r="N85" s="43"/>
      <c r="O85" s="86"/>
      <c r="P85" s="93"/>
      <c r="Q85" s="46"/>
      <c r="R85" s="37"/>
    </row>
    <row r="86" spans="1:18" ht="21" customHeight="1">
      <c r="A86" s="17"/>
      <c r="B86" s="72"/>
      <c r="C86" s="48"/>
      <c r="D86" s="306"/>
      <c r="E86" s="89"/>
      <c r="F86" s="106"/>
      <c r="G86" s="106"/>
      <c r="H86" s="22"/>
      <c r="I86" s="76"/>
      <c r="J86" s="77"/>
      <c r="K86" s="25"/>
      <c r="L86" s="53"/>
      <c r="M86" s="54"/>
      <c r="N86" s="95"/>
      <c r="O86" s="56"/>
      <c r="P86" s="79"/>
      <c r="Q86" s="109"/>
      <c r="R86" s="58"/>
    </row>
    <row r="87" spans="1:18" ht="21" customHeight="1">
      <c r="A87" s="13">
        <v>41</v>
      </c>
      <c r="B87" s="81"/>
      <c r="C87" s="60"/>
      <c r="D87" s="297"/>
      <c r="E87" s="62"/>
      <c r="F87" s="108"/>
      <c r="G87" s="108"/>
      <c r="H87" s="63"/>
      <c r="I87" s="64"/>
      <c r="J87" s="85"/>
      <c r="K87" s="40"/>
      <c r="L87" s="110"/>
      <c r="M87" s="54"/>
      <c r="N87" s="101"/>
      <c r="O87" s="111"/>
      <c r="P87" s="102"/>
      <c r="Q87" s="112"/>
      <c r="R87" s="94"/>
    </row>
    <row r="88" spans="1:18" ht="21" customHeight="1">
      <c r="A88" s="17"/>
      <c r="B88" s="72"/>
      <c r="C88" s="48"/>
      <c r="D88" s="303"/>
      <c r="E88" s="115"/>
      <c r="F88" s="116"/>
      <c r="G88" s="116"/>
      <c r="H88" s="117"/>
      <c r="I88" s="118"/>
      <c r="J88" s="119"/>
      <c r="K88" s="120"/>
      <c r="L88" s="121"/>
      <c r="M88" s="122"/>
      <c r="N88" s="92"/>
      <c r="O88" s="56"/>
      <c r="P88" s="79"/>
      <c r="Q88" s="31"/>
      <c r="R88" s="58"/>
    </row>
    <row r="89" spans="1:18" ht="21" customHeight="1" thickBot="1">
      <c r="A89" s="123">
        <v>42</v>
      </c>
      <c r="B89" s="124"/>
      <c r="C89" s="125"/>
      <c r="D89" s="305"/>
      <c r="E89" s="127"/>
      <c r="F89" s="128"/>
      <c r="G89" s="128"/>
      <c r="H89" s="129"/>
      <c r="I89" s="130"/>
      <c r="J89" s="131"/>
      <c r="K89" s="132"/>
      <c r="L89" s="133"/>
      <c r="M89" s="134"/>
      <c r="N89" s="135"/>
      <c r="O89" s="136"/>
      <c r="P89" s="137"/>
      <c r="Q89" s="138"/>
      <c r="R89" s="139"/>
    </row>
    <row r="90" spans="1:18" ht="21" customHeight="1" thickTop="1">
      <c r="A90" s="142"/>
      <c r="B90" s="272"/>
      <c r="C90" s="324"/>
      <c r="D90" s="99"/>
      <c r="E90" s="89"/>
      <c r="F90" s="21"/>
      <c r="G90" s="21"/>
      <c r="H90" s="22"/>
      <c r="I90" s="23"/>
      <c r="J90" s="24"/>
      <c r="K90" s="25"/>
      <c r="L90" s="26"/>
      <c r="M90" s="27"/>
      <c r="N90" s="28"/>
      <c r="O90" s="29"/>
      <c r="P90" s="30"/>
      <c r="Q90" s="31"/>
      <c r="R90" s="32"/>
    </row>
    <row r="91" spans="1:18" ht="21" customHeight="1">
      <c r="A91" s="15">
        <v>43</v>
      </c>
      <c r="B91" s="81"/>
      <c r="C91" s="60"/>
      <c r="D91" s="297"/>
      <c r="E91" s="62"/>
      <c r="F91" s="36"/>
      <c r="G91" s="36"/>
      <c r="H91" s="37"/>
      <c r="I91" s="38"/>
      <c r="J91" s="39"/>
      <c r="K91" s="40"/>
      <c r="L91" s="41"/>
      <c r="M91" s="42"/>
      <c r="N91" s="43"/>
      <c r="O91" s="44"/>
      <c r="P91" s="45"/>
      <c r="Q91" s="46"/>
      <c r="R91" s="37"/>
    </row>
    <row r="92" spans="1:18" ht="21" customHeight="1">
      <c r="A92" s="17"/>
      <c r="B92" s="272"/>
      <c r="C92" s="48"/>
      <c r="D92" s="306"/>
      <c r="E92" s="89"/>
      <c r="F92" s="50"/>
      <c r="G92" s="50"/>
      <c r="H92" s="22"/>
      <c r="I92" s="51"/>
      <c r="J92" s="52"/>
      <c r="K92" s="25"/>
      <c r="L92" s="53"/>
      <c r="M92" s="54"/>
      <c r="N92" s="55"/>
      <c r="O92" s="56"/>
      <c r="P92" s="57"/>
      <c r="Q92" s="31"/>
      <c r="R92" s="58"/>
    </row>
    <row r="93" spans="1:18" ht="21" customHeight="1">
      <c r="A93" s="13">
        <v>44</v>
      </c>
      <c r="B93" s="81"/>
      <c r="C93" s="60"/>
      <c r="D93" s="297"/>
      <c r="E93" s="62"/>
      <c r="F93" s="62"/>
      <c r="G93" s="62"/>
      <c r="H93" s="63"/>
      <c r="I93" s="64"/>
      <c r="J93" s="65"/>
      <c r="K93" s="66"/>
      <c r="L93" s="67"/>
      <c r="M93" s="68"/>
      <c r="N93" s="69"/>
      <c r="O93" s="44"/>
      <c r="P93" s="70"/>
      <c r="Q93" s="46"/>
      <c r="R93" s="37"/>
    </row>
    <row r="94" spans="1:18" ht="21" customHeight="1">
      <c r="A94" s="71"/>
      <c r="B94" s="72"/>
      <c r="C94" s="48"/>
      <c r="D94" s="326"/>
      <c r="E94" s="89"/>
      <c r="F94" s="74"/>
      <c r="G94" s="74"/>
      <c r="H94" s="75"/>
      <c r="I94" s="140"/>
      <c r="J94" s="116"/>
      <c r="K94" s="25"/>
      <c r="L94" s="53"/>
      <c r="M94" s="54"/>
      <c r="N94" s="78"/>
      <c r="O94" s="56"/>
      <c r="P94" s="79"/>
      <c r="Q94" s="31"/>
      <c r="R94" s="58"/>
    </row>
    <row r="95" spans="1:18" ht="21" customHeight="1">
      <c r="A95" s="80">
        <v>45</v>
      </c>
      <c r="B95" s="81"/>
      <c r="C95" s="60"/>
      <c r="D95" s="297"/>
      <c r="E95" s="62"/>
      <c r="F95" s="83"/>
      <c r="G95" s="83"/>
      <c r="H95" s="84"/>
      <c r="I95" s="64"/>
      <c r="J95" s="85"/>
      <c r="K95" s="40"/>
      <c r="L95" s="67"/>
      <c r="M95" s="68"/>
      <c r="N95" s="43"/>
      <c r="O95" s="86"/>
      <c r="P95" s="87"/>
      <c r="Q95" s="46"/>
      <c r="R95" s="37"/>
    </row>
    <row r="96" spans="1:18" ht="21" customHeight="1">
      <c r="A96" s="71"/>
      <c r="B96" s="72"/>
      <c r="C96" s="48"/>
      <c r="D96" s="326"/>
      <c r="E96" s="89"/>
      <c r="F96" s="89"/>
      <c r="G96" s="89"/>
      <c r="H96" s="75"/>
      <c r="I96" s="76"/>
      <c r="J96" s="77"/>
      <c r="K96" s="25"/>
      <c r="L96" s="53"/>
      <c r="M96" s="54"/>
      <c r="N96" s="55"/>
      <c r="O96" s="56"/>
      <c r="P96" s="79"/>
      <c r="Q96" s="31"/>
      <c r="R96" s="58"/>
    </row>
    <row r="97" spans="1:18" ht="21" customHeight="1">
      <c r="A97" s="80">
        <v>46</v>
      </c>
      <c r="B97" s="81"/>
      <c r="C97" s="60"/>
      <c r="D97" s="297"/>
      <c r="E97" s="62"/>
      <c r="F97" s="62"/>
      <c r="G97" s="62"/>
      <c r="H97" s="84"/>
      <c r="I97" s="64"/>
      <c r="J97" s="85"/>
      <c r="K97" s="40"/>
      <c r="L97" s="67"/>
      <c r="M97" s="68"/>
      <c r="N97" s="69"/>
      <c r="O97" s="86"/>
      <c r="P97" s="87"/>
      <c r="Q97" s="46"/>
      <c r="R97" s="37"/>
    </row>
    <row r="98" spans="1:18" ht="21" customHeight="1">
      <c r="A98" s="17"/>
      <c r="B98" s="72"/>
      <c r="C98" s="48"/>
      <c r="D98" s="306"/>
      <c r="E98" s="89"/>
      <c r="F98" s="89"/>
      <c r="G98" s="89"/>
      <c r="H98" s="58"/>
      <c r="I98" s="76"/>
      <c r="J98" s="77"/>
      <c r="K98" s="25"/>
      <c r="L98" s="53"/>
      <c r="M98" s="54"/>
      <c r="N98" s="92"/>
      <c r="O98" s="56"/>
      <c r="P98" s="79"/>
      <c r="Q98" s="31"/>
      <c r="R98" s="58"/>
    </row>
    <row r="99" spans="1:18" ht="21" customHeight="1">
      <c r="A99" s="80">
        <v>47</v>
      </c>
      <c r="B99" s="81"/>
      <c r="C99" s="60"/>
      <c r="D99" s="297"/>
      <c r="E99" s="62"/>
      <c r="F99" s="62"/>
      <c r="G99" s="62"/>
      <c r="H99" s="84"/>
      <c r="I99" s="64"/>
      <c r="J99" s="85"/>
      <c r="K99" s="40"/>
      <c r="L99" s="67"/>
      <c r="M99" s="68"/>
      <c r="N99" s="69"/>
      <c r="O99" s="86"/>
      <c r="P99" s="93"/>
      <c r="Q99" s="46"/>
      <c r="R99" s="37"/>
    </row>
    <row r="100" spans="1:18" ht="21" customHeight="1">
      <c r="A100" s="17"/>
      <c r="B100" s="72"/>
      <c r="C100" s="48"/>
      <c r="D100" s="326"/>
      <c r="E100" s="89"/>
      <c r="F100" s="89"/>
      <c r="G100" s="89"/>
      <c r="H100" s="94"/>
      <c r="I100" s="76"/>
      <c r="J100" s="77"/>
      <c r="K100" s="25"/>
      <c r="L100" s="53"/>
      <c r="M100" s="54"/>
      <c r="N100" s="92"/>
      <c r="O100" s="56"/>
      <c r="P100" s="79"/>
      <c r="Q100" s="31"/>
      <c r="R100" s="58"/>
    </row>
    <row r="101" spans="1:18" ht="21" customHeight="1">
      <c r="A101" s="13">
        <v>48</v>
      </c>
      <c r="B101" s="81"/>
      <c r="C101" s="60"/>
      <c r="D101" s="297"/>
      <c r="E101" s="62"/>
      <c r="F101" s="62"/>
      <c r="G101" s="62"/>
      <c r="H101" s="37"/>
      <c r="I101" s="64"/>
      <c r="J101" s="85"/>
      <c r="K101" s="40"/>
      <c r="L101" s="67"/>
      <c r="M101" s="68"/>
      <c r="N101" s="69"/>
      <c r="O101" s="86"/>
      <c r="P101" s="93"/>
      <c r="Q101" s="46"/>
      <c r="R101" s="37"/>
    </row>
    <row r="102" spans="1:18" ht="21" customHeight="1">
      <c r="A102" s="18"/>
      <c r="B102" s="72"/>
      <c r="C102" s="48"/>
      <c r="D102" s="326"/>
      <c r="E102" s="89"/>
      <c r="F102" s="74"/>
      <c r="G102" s="74"/>
      <c r="H102" s="94"/>
      <c r="I102" s="76"/>
      <c r="J102" s="77"/>
      <c r="K102" s="25"/>
      <c r="L102" s="53"/>
      <c r="M102" s="54"/>
      <c r="N102" s="95"/>
      <c r="O102" s="96"/>
      <c r="P102" s="79"/>
      <c r="Q102" s="31"/>
      <c r="R102" s="58"/>
    </row>
    <row r="103" spans="1:18" ht="21" customHeight="1">
      <c r="A103" s="13">
        <v>49</v>
      </c>
      <c r="B103" s="81"/>
      <c r="C103" s="60"/>
      <c r="D103" s="297"/>
      <c r="E103" s="62"/>
      <c r="F103" s="97"/>
      <c r="G103" s="97"/>
      <c r="H103" s="98"/>
      <c r="I103" s="64"/>
      <c r="J103" s="85"/>
      <c r="K103" s="40"/>
      <c r="L103" s="67"/>
      <c r="M103" s="68"/>
      <c r="N103" s="43"/>
      <c r="O103" s="86"/>
      <c r="P103" s="93"/>
      <c r="Q103" s="46"/>
      <c r="R103" s="37"/>
    </row>
    <row r="104" spans="1:18" ht="21" customHeight="1">
      <c r="A104" s="17"/>
      <c r="B104" s="72"/>
      <c r="C104" s="48"/>
      <c r="D104" s="306"/>
      <c r="E104" s="89"/>
      <c r="F104" s="74"/>
      <c r="G104" s="74"/>
      <c r="H104" s="22"/>
      <c r="I104" s="76"/>
      <c r="J104" s="77"/>
      <c r="K104" s="25"/>
      <c r="L104" s="53"/>
      <c r="M104" s="54"/>
      <c r="N104" s="95"/>
      <c r="O104" s="96"/>
      <c r="P104" s="79"/>
      <c r="Q104" s="31"/>
      <c r="R104" s="58"/>
    </row>
    <row r="105" spans="1:18" ht="21" customHeight="1">
      <c r="A105" s="13">
        <v>50</v>
      </c>
      <c r="B105" s="81"/>
      <c r="C105" s="60"/>
      <c r="D105" s="297"/>
      <c r="E105" s="62"/>
      <c r="F105" s="97"/>
      <c r="G105" s="97"/>
      <c r="H105" s="100"/>
      <c r="I105" s="64"/>
      <c r="J105" s="85"/>
      <c r="K105" s="40"/>
      <c r="L105" s="67"/>
      <c r="M105" s="68"/>
      <c r="N105" s="43"/>
      <c r="O105" s="86"/>
      <c r="P105" s="93"/>
      <c r="Q105" s="46"/>
      <c r="R105" s="37"/>
    </row>
    <row r="106" spans="1:18" ht="21" customHeight="1">
      <c r="A106" s="18"/>
      <c r="B106" s="72"/>
      <c r="C106" s="48"/>
      <c r="D106" s="326"/>
      <c r="E106" s="89"/>
      <c r="F106" s="74"/>
      <c r="G106" s="74"/>
      <c r="H106" s="22"/>
      <c r="I106" s="76"/>
      <c r="J106" s="77"/>
      <c r="K106" s="25"/>
      <c r="L106" s="53"/>
      <c r="M106" s="54"/>
      <c r="N106" s="95"/>
      <c r="O106" s="96"/>
      <c r="P106" s="79"/>
      <c r="Q106" s="31"/>
      <c r="R106" s="58"/>
    </row>
    <row r="107" spans="1:18" ht="21" customHeight="1">
      <c r="A107" s="13">
        <v>51</v>
      </c>
      <c r="B107" s="81"/>
      <c r="C107" s="60"/>
      <c r="D107" s="297"/>
      <c r="E107" s="62"/>
      <c r="F107" s="97"/>
      <c r="G107" s="97"/>
      <c r="H107" s="63"/>
      <c r="I107" s="64"/>
      <c r="J107" s="85"/>
      <c r="K107" s="40"/>
      <c r="L107" s="67"/>
      <c r="M107" s="68"/>
      <c r="N107" s="101"/>
      <c r="O107" s="86"/>
      <c r="P107" s="102"/>
      <c r="Q107" s="46"/>
      <c r="R107" s="37"/>
    </row>
    <row r="108" spans="1:18" ht="21" customHeight="1">
      <c r="A108" s="17"/>
      <c r="B108" s="72"/>
      <c r="C108" s="48"/>
      <c r="D108" s="326"/>
      <c r="E108" s="89"/>
      <c r="F108" s="89"/>
      <c r="G108" s="89"/>
      <c r="H108" s="58"/>
      <c r="I108" s="76"/>
      <c r="J108" s="77"/>
      <c r="K108" s="25"/>
      <c r="L108" s="53"/>
      <c r="M108" s="54"/>
      <c r="N108" s="92"/>
      <c r="O108" s="56"/>
      <c r="P108" s="79"/>
      <c r="Q108" s="31"/>
      <c r="R108" s="58"/>
    </row>
    <row r="109" spans="1:18" ht="21" customHeight="1">
      <c r="A109" s="13">
        <v>52</v>
      </c>
      <c r="B109" s="81"/>
      <c r="C109" s="60"/>
      <c r="D109" s="297"/>
      <c r="E109" s="62"/>
      <c r="F109" s="62"/>
      <c r="G109" s="62"/>
      <c r="H109" s="37"/>
      <c r="I109" s="64"/>
      <c r="J109" s="85"/>
      <c r="K109" s="40"/>
      <c r="L109" s="67"/>
      <c r="M109" s="68"/>
      <c r="N109" s="69"/>
      <c r="O109" s="86"/>
      <c r="P109" s="93"/>
      <c r="Q109" s="46"/>
      <c r="R109" s="37"/>
    </row>
    <row r="110" spans="1:18" ht="21" customHeight="1">
      <c r="A110" s="18"/>
      <c r="B110" s="72"/>
      <c r="C110" s="48"/>
      <c r="D110" s="306"/>
      <c r="E110" s="89"/>
      <c r="F110" s="74"/>
      <c r="G110" s="74"/>
      <c r="H110" s="22"/>
      <c r="I110" s="76"/>
      <c r="J110" s="77"/>
      <c r="K110" s="25"/>
      <c r="L110" s="53"/>
      <c r="M110" s="54"/>
      <c r="N110" s="78"/>
      <c r="O110" s="96"/>
      <c r="P110" s="79"/>
      <c r="Q110" s="31"/>
      <c r="R110" s="58"/>
    </row>
    <row r="111" spans="1:18" ht="21" customHeight="1">
      <c r="A111" s="13">
        <v>53</v>
      </c>
      <c r="B111" s="81"/>
      <c r="C111" s="60"/>
      <c r="D111" s="297"/>
      <c r="E111" s="62"/>
      <c r="F111" s="97"/>
      <c r="G111" s="97"/>
      <c r="H111" s="63"/>
      <c r="I111" s="64"/>
      <c r="J111" s="85"/>
      <c r="K111" s="40"/>
      <c r="L111" s="67"/>
      <c r="M111" s="68"/>
      <c r="N111" s="43"/>
      <c r="O111" s="86"/>
      <c r="P111" s="93"/>
      <c r="Q111" s="46"/>
      <c r="R111" s="37"/>
    </row>
    <row r="112" spans="1:18" ht="21" customHeight="1">
      <c r="A112" s="18"/>
      <c r="B112" s="72"/>
      <c r="C112" s="48"/>
      <c r="D112" s="326"/>
      <c r="E112" s="89"/>
      <c r="F112" s="74"/>
      <c r="G112" s="74"/>
      <c r="H112" s="22"/>
      <c r="I112" s="76"/>
      <c r="J112" s="77"/>
      <c r="K112" s="25"/>
      <c r="L112" s="53"/>
      <c r="M112" s="54"/>
      <c r="N112" s="78"/>
      <c r="O112" s="96"/>
      <c r="P112" s="79"/>
      <c r="Q112" s="31"/>
      <c r="R112" s="58"/>
    </row>
    <row r="113" spans="1:18" ht="21" customHeight="1">
      <c r="A113" s="13">
        <v>54</v>
      </c>
      <c r="B113" s="81"/>
      <c r="C113" s="60"/>
      <c r="D113" s="297"/>
      <c r="E113" s="62"/>
      <c r="F113" s="97"/>
      <c r="G113" s="97"/>
      <c r="H113" s="63"/>
      <c r="I113" s="64"/>
      <c r="J113" s="85"/>
      <c r="K113" s="40"/>
      <c r="L113" s="67"/>
      <c r="M113" s="68"/>
      <c r="N113" s="43"/>
      <c r="O113" s="86"/>
      <c r="P113" s="93"/>
      <c r="Q113" s="46"/>
      <c r="R113" s="37"/>
    </row>
    <row r="114" spans="1:18" ht="21" customHeight="1">
      <c r="A114" s="17"/>
      <c r="B114" s="72"/>
      <c r="C114" s="48"/>
      <c r="D114" s="326"/>
      <c r="E114" s="89"/>
      <c r="F114" s="74"/>
      <c r="G114" s="74"/>
      <c r="H114" s="75"/>
      <c r="I114" s="76"/>
      <c r="J114" s="77"/>
      <c r="K114" s="25"/>
      <c r="L114" s="53"/>
      <c r="M114" s="54"/>
      <c r="N114" s="95"/>
      <c r="O114" s="96"/>
      <c r="P114" s="79"/>
      <c r="Q114" s="31"/>
      <c r="R114" s="58"/>
    </row>
    <row r="115" spans="1:18" ht="21" customHeight="1">
      <c r="A115" s="13">
        <v>55</v>
      </c>
      <c r="B115" s="81"/>
      <c r="C115" s="60"/>
      <c r="D115" s="297"/>
      <c r="E115" s="62"/>
      <c r="F115" s="97"/>
      <c r="G115" s="97"/>
      <c r="H115" s="84"/>
      <c r="I115" s="64"/>
      <c r="J115" s="85"/>
      <c r="K115" s="40"/>
      <c r="L115" s="67"/>
      <c r="M115" s="68"/>
      <c r="N115" s="105"/>
      <c r="O115" s="86"/>
      <c r="P115" s="93"/>
      <c r="Q115" s="46"/>
      <c r="R115" s="37"/>
    </row>
    <row r="116" spans="1:18" ht="21" customHeight="1">
      <c r="A116" s="17"/>
      <c r="B116" s="72"/>
      <c r="C116" s="48"/>
      <c r="D116" s="306"/>
      <c r="E116" s="89"/>
      <c r="F116" s="106"/>
      <c r="G116" s="106"/>
      <c r="H116" s="107"/>
      <c r="I116" s="76"/>
      <c r="J116" s="77"/>
      <c r="K116" s="25"/>
      <c r="L116" s="53"/>
      <c r="M116" s="54"/>
      <c r="N116" s="95"/>
      <c r="O116" s="96"/>
      <c r="P116" s="79"/>
      <c r="Q116" s="31"/>
      <c r="R116" s="58"/>
    </row>
    <row r="117" spans="1:18" ht="21" customHeight="1">
      <c r="A117" s="13">
        <v>56</v>
      </c>
      <c r="B117" s="277"/>
      <c r="C117" s="60"/>
      <c r="D117" s="297"/>
      <c r="E117" s="62"/>
      <c r="F117" s="108"/>
      <c r="G117" s="108"/>
      <c r="H117" s="37"/>
      <c r="I117" s="64"/>
      <c r="J117" s="85"/>
      <c r="K117" s="40"/>
      <c r="L117" s="67"/>
      <c r="M117" s="68"/>
      <c r="N117" s="43"/>
      <c r="O117" s="86"/>
      <c r="P117" s="93"/>
      <c r="Q117" s="46"/>
      <c r="R117" s="37"/>
    </row>
    <row r="118" spans="1:18" ht="21" customHeight="1">
      <c r="A118" s="17"/>
      <c r="B118" s="72"/>
      <c r="C118" s="48"/>
      <c r="D118" s="99"/>
      <c r="E118" s="89"/>
      <c r="F118" s="106"/>
      <c r="G118" s="106"/>
      <c r="H118" s="107"/>
      <c r="I118" s="76"/>
      <c r="J118" s="77"/>
      <c r="K118" s="25"/>
      <c r="L118" s="53"/>
      <c r="M118" s="54"/>
      <c r="N118" s="95"/>
      <c r="O118" s="96"/>
      <c r="P118" s="79"/>
      <c r="Q118" s="31"/>
      <c r="R118" s="58"/>
    </row>
    <row r="119" spans="1:18" ht="21" customHeight="1">
      <c r="A119" s="13">
        <v>57</v>
      </c>
      <c r="B119" s="81"/>
      <c r="C119" s="60"/>
      <c r="D119" s="297"/>
      <c r="E119" s="62"/>
      <c r="F119" s="108"/>
      <c r="G119" s="108"/>
      <c r="H119" s="37"/>
      <c r="I119" s="64"/>
      <c r="J119" s="85"/>
      <c r="K119" s="40"/>
      <c r="L119" s="67"/>
      <c r="M119" s="68"/>
      <c r="N119" s="43"/>
      <c r="O119" s="86"/>
      <c r="P119" s="93"/>
      <c r="Q119" s="46"/>
      <c r="R119" s="37"/>
    </row>
    <row r="120" spans="1:18" ht="21" customHeight="1">
      <c r="A120" s="17"/>
      <c r="B120" s="72"/>
      <c r="C120" s="48"/>
      <c r="D120" s="326"/>
      <c r="E120" s="89"/>
      <c r="F120" s="106"/>
      <c r="G120" s="106"/>
      <c r="H120" s="58"/>
      <c r="I120" s="76"/>
      <c r="J120" s="77"/>
      <c r="K120" s="25"/>
      <c r="L120" s="53"/>
      <c r="M120" s="54"/>
      <c r="N120" s="95"/>
      <c r="O120" s="96"/>
      <c r="P120" s="79"/>
      <c r="Q120" s="31"/>
      <c r="R120" s="58"/>
    </row>
    <row r="121" spans="1:18" ht="21" customHeight="1">
      <c r="A121" s="13">
        <v>58</v>
      </c>
      <c r="B121" s="81"/>
      <c r="C121" s="60"/>
      <c r="D121" s="297"/>
      <c r="E121" s="62"/>
      <c r="F121" s="108"/>
      <c r="G121" s="108"/>
      <c r="H121" s="37"/>
      <c r="I121" s="64"/>
      <c r="J121" s="85"/>
      <c r="K121" s="40"/>
      <c r="L121" s="67"/>
      <c r="M121" s="68"/>
      <c r="N121" s="43"/>
      <c r="O121" s="86"/>
      <c r="P121" s="93"/>
      <c r="Q121" s="46"/>
      <c r="R121" s="37"/>
    </row>
    <row r="122" spans="1:18" ht="21" customHeight="1">
      <c r="A122" s="17"/>
      <c r="B122" s="72"/>
      <c r="C122" s="48"/>
      <c r="D122" s="306"/>
      <c r="E122" s="89"/>
      <c r="F122" s="106"/>
      <c r="G122" s="106"/>
      <c r="H122" s="58"/>
      <c r="I122" s="76"/>
      <c r="J122" s="77"/>
      <c r="K122" s="25"/>
      <c r="L122" s="53"/>
      <c r="M122" s="54"/>
      <c r="N122" s="95"/>
      <c r="O122" s="96"/>
      <c r="P122" s="79"/>
      <c r="Q122" s="31"/>
      <c r="R122" s="58"/>
    </row>
    <row r="123" spans="1:18" ht="21" customHeight="1">
      <c r="A123" s="13">
        <v>59</v>
      </c>
      <c r="B123" s="277"/>
      <c r="C123" s="60"/>
      <c r="D123" s="297"/>
      <c r="E123" s="62"/>
      <c r="F123" s="108"/>
      <c r="G123" s="108"/>
      <c r="H123" s="37"/>
      <c r="I123" s="64"/>
      <c r="J123" s="85"/>
      <c r="K123" s="40"/>
      <c r="L123" s="67"/>
      <c r="M123" s="68"/>
      <c r="N123" s="43"/>
      <c r="O123" s="86"/>
      <c r="P123" s="93"/>
      <c r="Q123" s="46"/>
      <c r="R123" s="37"/>
    </row>
    <row r="124" spans="1:18" ht="21" customHeight="1">
      <c r="A124" s="17"/>
      <c r="B124" s="72"/>
      <c r="C124" s="48"/>
      <c r="D124" s="326"/>
      <c r="E124" s="89"/>
      <c r="F124" s="89"/>
      <c r="G124" s="89"/>
      <c r="H124" s="94"/>
      <c r="I124" s="76"/>
      <c r="J124" s="77"/>
      <c r="K124" s="25"/>
      <c r="L124" s="53"/>
      <c r="M124" s="54"/>
      <c r="N124" s="95"/>
      <c r="O124" s="56"/>
      <c r="P124" s="79"/>
      <c r="Q124" s="31"/>
      <c r="R124" s="58"/>
    </row>
    <row r="125" spans="1:18" ht="21" customHeight="1">
      <c r="A125" s="13">
        <v>60</v>
      </c>
      <c r="B125" s="81"/>
      <c r="C125" s="60"/>
      <c r="D125" s="297"/>
      <c r="E125" s="62"/>
      <c r="F125" s="62"/>
      <c r="G125" s="62"/>
      <c r="H125" s="98"/>
      <c r="I125" s="64"/>
      <c r="J125" s="85"/>
      <c r="K125" s="40"/>
      <c r="L125" s="67"/>
      <c r="M125" s="68"/>
      <c r="N125" s="43"/>
      <c r="O125" s="86"/>
      <c r="P125" s="93"/>
      <c r="Q125" s="46"/>
      <c r="R125" s="37"/>
    </row>
    <row r="126" spans="1:18" ht="21" customHeight="1">
      <c r="A126" s="17"/>
      <c r="B126" s="72"/>
      <c r="C126" s="48"/>
      <c r="D126" s="326"/>
      <c r="E126" s="89"/>
      <c r="F126" s="89"/>
      <c r="G126" s="89"/>
      <c r="H126" s="94"/>
      <c r="I126" s="76"/>
      <c r="J126" s="77"/>
      <c r="K126" s="25"/>
      <c r="L126" s="53"/>
      <c r="M126" s="54"/>
      <c r="N126" s="95"/>
      <c r="O126" s="56"/>
      <c r="P126" s="79"/>
      <c r="Q126" s="31"/>
      <c r="R126" s="58"/>
    </row>
    <row r="127" spans="1:18" ht="21" customHeight="1">
      <c r="A127" s="13">
        <v>61</v>
      </c>
      <c r="B127" s="81"/>
      <c r="C127" s="60"/>
      <c r="D127" s="297"/>
      <c r="E127" s="62"/>
      <c r="F127" s="62"/>
      <c r="G127" s="62"/>
      <c r="H127" s="98"/>
      <c r="I127" s="64"/>
      <c r="J127" s="85"/>
      <c r="K127" s="40"/>
      <c r="L127" s="67"/>
      <c r="M127" s="68"/>
      <c r="N127" s="43"/>
      <c r="O127" s="86"/>
      <c r="P127" s="93"/>
      <c r="Q127" s="46"/>
      <c r="R127" s="37"/>
    </row>
    <row r="128" spans="1:18" ht="21" customHeight="1">
      <c r="A128" s="17"/>
      <c r="B128" s="72"/>
      <c r="C128" s="48"/>
      <c r="D128" s="306"/>
      <c r="E128" s="89"/>
      <c r="F128" s="106"/>
      <c r="G128" s="106"/>
      <c r="H128" s="22"/>
      <c r="I128" s="76"/>
      <c r="J128" s="77"/>
      <c r="K128" s="25"/>
      <c r="L128" s="53"/>
      <c r="M128" s="54"/>
      <c r="N128" s="95"/>
      <c r="O128" s="56"/>
      <c r="P128" s="79"/>
      <c r="Q128" s="31"/>
      <c r="R128" s="58"/>
    </row>
    <row r="129" spans="1:18" ht="21" customHeight="1">
      <c r="A129" s="13">
        <v>62</v>
      </c>
      <c r="B129" s="81"/>
      <c r="C129" s="60"/>
      <c r="D129" s="297"/>
      <c r="E129" s="62"/>
      <c r="F129" s="108"/>
      <c r="G129" s="108"/>
      <c r="H129" s="100"/>
      <c r="I129" s="64"/>
      <c r="J129" s="85"/>
      <c r="K129" s="40"/>
      <c r="L129" s="67"/>
      <c r="M129" s="68"/>
      <c r="N129" s="43"/>
      <c r="O129" s="86"/>
      <c r="P129" s="93"/>
      <c r="Q129" s="46"/>
      <c r="R129" s="37"/>
    </row>
    <row r="130" spans="1:18" ht="21" customHeight="1">
      <c r="A130" s="17"/>
      <c r="B130" s="72"/>
      <c r="C130" s="48"/>
      <c r="D130" s="326"/>
      <c r="E130" s="89"/>
      <c r="F130" s="106"/>
      <c r="G130" s="106"/>
      <c r="H130" s="22"/>
      <c r="I130" s="76"/>
      <c r="J130" s="77"/>
      <c r="K130" s="25"/>
      <c r="L130" s="53"/>
      <c r="M130" s="54"/>
      <c r="N130" s="95"/>
      <c r="O130" s="56"/>
      <c r="P130" s="79"/>
      <c r="Q130" s="109"/>
      <c r="R130" s="58"/>
    </row>
    <row r="131" spans="1:18" ht="21" customHeight="1">
      <c r="A131" s="13">
        <v>63</v>
      </c>
      <c r="B131" s="81"/>
      <c r="C131" s="60"/>
      <c r="D131" s="297"/>
      <c r="E131" s="62"/>
      <c r="F131" s="108"/>
      <c r="G131" s="108"/>
      <c r="H131" s="63"/>
      <c r="I131" s="64"/>
      <c r="J131" s="85"/>
      <c r="K131" s="40"/>
      <c r="L131" s="110"/>
      <c r="M131" s="54"/>
      <c r="N131" s="101"/>
      <c r="O131" s="111"/>
      <c r="P131" s="102"/>
      <c r="Q131" s="112"/>
      <c r="R131" s="94"/>
    </row>
    <row r="132" spans="1:18" ht="21" customHeight="1">
      <c r="A132" s="17"/>
      <c r="B132" s="72"/>
      <c r="C132" s="48"/>
      <c r="D132" s="303"/>
      <c r="E132" s="115"/>
      <c r="F132" s="116"/>
      <c r="G132" s="116"/>
      <c r="H132" s="117"/>
      <c r="I132" s="118"/>
      <c r="J132" s="119"/>
      <c r="K132" s="120"/>
      <c r="L132" s="121"/>
      <c r="M132" s="122"/>
      <c r="N132" s="92"/>
      <c r="O132" s="56"/>
      <c r="P132" s="79"/>
      <c r="Q132" s="31"/>
      <c r="R132" s="58"/>
    </row>
    <row r="133" spans="1:18" ht="21" customHeight="1" thickBot="1">
      <c r="A133" s="123">
        <v>64</v>
      </c>
      <c r="B133" s="124"/>
      <c r="C133" s="125"/>
      <c r="D133" s="305"/>
      <c r="E133" s="127"/>
      <c r="F133" s="128"/>
      <c r="G133" s="128"/>
      <c r="H133" s="129"/>
      <c r="I133" s="130"/>
      <c r="J133" s="131"/>
      <c r="K133" s="132"/>
      <c r="L133" s="133"/>
      <c r="M133" s="134"/>
      <c r="N133" s="135"/>
      <c r="O133" s="136"/>
      <c r="P133" s="137"/>
      <c r="Q133" s="138"/>
      <c r="R133" s="139"/>
    </row>
    <row r="134" spans="1:18" ht="21" customHeight="1" thickTop="1">
      <c r="A134" s="142"/>
      <c r="B134" s="272"/>
      <c r="C134" s="48"/>
      <c r="D134" s="306"/>
      <c r="E134" s="89"/>
      <c r="F134" s="21"/>
      <c r="G134" s="21"/>
      <c r="H134" s="22"/>
      <c r="I134" s="23"/>
      <c r="J134" s="24"/>
      <c r="K134" s="25"/>
      <c r="L134" s="26"/>
      <c r="M134" s="27"/>
      <c r="N134" s="28"/>
      <c r="O134" s="29"/>
      <c r="P134" s="30"/>
      <c r="Q134" s="31"/>
      <c r="R134" s="32"/>
    </row>
    <row r="135" spans="1:18" ht="21" customHeight="1">
      <c r="A135" s="15">
        <v>65</v>
      </c>
      <c r="B135" s="81"/>
      <c r="C135" s="60"/>
      <c r="D135" s="297"/>
      <c r="E135" s="62"/>
      <c r="F135" s="36"/>
      <c r="G135" s="36"/>
      <c r="H135" s="37"/>
      <c r="I135" s="38"/>
      <c r="J135" s="39"/>
      <c r="K135" s="40"/>
      <c r="L135" s="41"/>
      <c r="M135" s="42"/>
      <c r="N135" s="43"/>
      <c r="O135" s="44"/>
      <c r="P135" s="45"/>
      <c r="Q135" s="46"/>
      <c r="R135" s="37"/>
    </row>
    <row r="136" spans="1:18" ht="21" customHeight="1">
      <c r="A136" s="17"/>
      <c r="B136" s="272"/>
      <c r="C136" s="48"/>
      <c r="D136" s="326"/>
      <c r="E136" s="89"/>
      <c r="F136" s="50"/>
      <c r="G136" s="50"/>
      <c r="H136" s="22"/>
      <c r="I136" s="51"/>
      <c r="J136" s="52"/>
      <c r="K136" s="25"/>
      <c r="L136" s="53"/>
      <c r="M136" s="54"/>
      <c r="N136" s="55"/>
      <c r="O136" s="56"/>
      <c r="P136" s="57"/>
      <c r="Q136" s="31"/>
      <c r="R136" s="58"/>
    </row>
    <row r="137" spans="1:18" ht="21" customHeight="1">
      <c r="A137" s="13">
        <v>66</v>
      </c>
      <c r="B137" s="81"/>
      <c r="C137" s="60"/>
      <c r="D137" s="297"/>
      <c r="E137" s="62"/>
      <c r="F137" s="62"/>
      <c r="G137" s="62"/>
      <c r="H137" s="63"/>
      <c r="I137" s="64"/>
      <c r="J137" s="65"/>
      <c r="K137" s="66"/>
      <c r="L137" s="67"/>
      <c r="M137" s="68"/>
      <c r="N137" s="69"/>
      <c r="O137" s="44"/>
      <c r="P137" s="70"/>
      <c r="Q137" s="46"/>
      <c r="R137" s="37"/>
    </row>
    <row r="138" spans="1:18" ht="21" customHeight="1">
      <c r="A138" s="71"/>
      <c r="B138" s="72"/>
      <c r="C138" s="48"/>
      <c r="D138" s="326"/>
      <c r="E138" s="89"/>
      <c r="F138" s="74"/>
      <c r="G138" s="74"/>
      <c r="H138" s="75"/>
      <c r="I138" s="140"/>
      <c r="J138" s="116"/>
      <c r="K138" s="25"/>
      <c r="L138" s="53"/>
      <c r="M138" s="54"/>
      <c r="N138" s="78"/>
      <c r="O138" s="56"/>
      <c r="P138" s="79"/>
      <c r="Q138" s="31"/>
      <c r="R138" s="58"/>
    </row>
    <row r="139" spans="1:18" ht="21" customHeight="1">
      <c r="A139" s="80">
        <v>67</v>
      </c>
      <c r="B139" s="81"/>
      <c r="C139" s="60"/>
      <c r="D139" s="297"/>
      <c r="E139" s="62"/>
      <c r="F139" s="83"/>
      <c r="G139" s="83"/>
      <c r="H139" s="84"/>
      <c r="I139" s="64"/>
      <c r="J139" s="85"/>
      <c r="K139" s="40"/>
      <c r="L139" s="67"/>
      <c r="M139" s="68"/>
      <c r="N139" s="43"/>
      <c r="O139" s="86"/>
      <c r="P139" s="87"/>
      <c r="Q139" s="46"/>
      <c r="R139" s="37"/>
    </row>
    <row r="140" spans="1:18" ht="21" customHeight="1">
      <c r="A140" s="71"/>
      <c r="B140" s="72"/>
      <c r="C140" s="48"/>
      <c r="D140" s="326"/>
      <c r="E140" s="89"/>
      <c r="F140" s="89"/>
      <c r="G140" s="89"/>
      <c r="H140" s="75"/>
      <c r="I140" s="76"/>
      <c r="J140" s="77"/>
      <c r="K140" s="25"/>
      <c r="L140" s="53"/>
      <c r="M140" s="54"/>
      <c r="N140" s="55"/>
      <c r="O140" s="56"/>
      <c r="P140" s="79"/>
      <c r="Q140" s="31"/>
      <c r="R140" s="58"/>
    </row>
    <row r="141" spans="1:18" ht="21" customHeight="1">
      <c r="A141" s="80">
        <v>68</v>
      </c>
      <c r="B141" s="81"/>
      <c r="C141" s="60"/>
      <c r="D141" s="297"/>
      <c r="E141" s="62"/>
      <c r="F141" s="62"/>
      <c r="G141" s="62"/>
      <c r="H141" s="84"/>
      <c r="I141" s="64"/>
      <c r="J141" s="85"/>
      <c r="K141" s="40"/>
      <c r="L141" s="67"/>
      <c r="M141" s="68"/>
      <c r="N141" s="69"/>
      <c r="O141" s="86"/>
      <c r="P141" s="87"/>
      <c r="Q141" s="46"/>
      <c r="R141" s="37"/>
    </row>
    <row r="142" spans="1:18" ht="21" customHeight="1">
      <c r="A142" s="17"/>
      <c r="B142" s="72"/>
      <c r="C142" s="48"/>
      <c r="D142" s="326"/>
      <c r="E142" s="89"/>
      <c r="F142" s="89"/>
      <c r="G142" s="89"/>
      <c r="H142" s="58"/>
      <c r="I142" s="76"/>
      <c r="J142" s="77"/>
      <c r="K142" s="25"/>
      <c r="L142" s="53"/>
      <c r="M142" s="54"/>
      <c r="N142" s="92"/>
      <c r="O142" s="56"/>
      <c r="P142" s="79"/>
      <c r="Q142" s="31"/>
      <c r="R142" s="58"/>
    </row>
    <row r="143" spans="1:18" ht="21" customHeight="1">
      <c r="A143" s="80">
        <v>69</v>
      </c>
      <c r="B143" s="81"/>
      <c r="C143" s="60"/>
      <c r="D143" s="297"/>
      <c r="E143" s="62"/>
      <c r="F143" s="62"/>
      <c r="G143" s="62"/>
      <c r="H143" s="84"/>
      <c r="I143" s="64"/>
      <c r="J143" s="85"/>
      <c r="K143" s="40"/>
      <c r="L143" s="67"/>
      <c r="M143" s="68"/>
      <c r="N143" s="69"/>
      <c r="O143" s="86"/>
      <c r="P143" s="93"/>
      <c r="Q143" s="46"/>
      <c r="R143" s="37"/>
    </row>
    <row r="144" spans="1:18" ht="21" customHeight="1">
      <c r="A144" s="17"/>
      <c r="B144" s="72"/>
      <c r="C144" s="48"/>
      <c r="D144" s="326"/>
      <c r="E144" s="89"/>
      <c r="F144" s="89"/>
      <c r="G144" s="89"/>
      <c r="H144" s="94"/>
      <c r="I144" s="76"/>
      <c r="J144" s="77"/>
      <c r="K144" s="25"/>
      <c r="L144" s="53"/>
      <c r="M144" s="54"/>
      <c r="N144" s="92"/>
      <c r="O144" s="56"/>
      <c r="P144" s="79"/>
      <c r="Q144" s="31"/>
      <c r="R144" s="58"/>
    </row>
    <row r="145" spans="1:18" ht="21" customHeight="1">
      <c r="A145" s="13">
        <v>70</v>
      </c>
      <c r="B145" s="81"/>
      <c r="C145" s="60"/>
      <c r="D145" s="297"/>
      <c r="E145" s="62"/>
      <c r="F145" s="62"/>
      <c r="G145" s="62"/>
      <c r="H145" s="37"/>
      <c r="I145" s="64"/>
      <c r="J145" s="85"/>
      <c r="K145" s="40"/>
      <c r="L145" s="67"/>
      <c r="M145" s="68"/>
      <c r="N145" s="69"/>
      <c r="O145" s="86"/>
      <c r="P145" s="93"/>
      <c r="Q145" s="46"/>
      <c r="R145" s="37"/>
    </row>
    <row r="146" spans="1:18" ht="21" customHeight="1">
      <c r="A146" s="18"/>
      <c r="B146" s="72"/>
      <c r="C146" s="48"/>
      <c r="D146" s="326"/>
      <c r="E146" s="89"/>
      <c r="F146" s="74"/>
      <c r="G146" s="74"/>
      <c r="H146" s="94"/>
      <c r="I146" s="76"/>
      <c r="J146" s="77"/>
      <c r="K146" s="25"/>
      <c r="L146" s="53"/>
      <c r="M146" s="54"/>
      <c r="N146" s="95"/>
      <c r="O146" s="96"/>
      <c r="P146" s="79"/>
      <c r="Q146" s="31"/>
      <c r="R146" s="58"/>
    </row>
    <row r="147" spans="1:18" ht="21" customHeight="1">
      <c r="A147" s="13">
        <v>71</v>
      </c>
      <c r="B147" s="81"/>
      <c r="C147" s="60"/>
      <c r="D147" s="297"/>
      <c r="E147" s="62"/>
      <c r="F147" s="97"/>
      <c r="G147" s="97"/>
      <c r="H147" s="98"/>
      <c r="I147" s="64"/>
      <c r="J147" s="85"/>
      <c r="K147" s="40"/>
      <c r="L147" s="67"/>
      <c r="M147" s="68"/>
      <c r="N147" s="43"/>
      <c r="O147" s="86"/>
      <c r="P147" s="93"/>
      <c r="Q147" s="46"/>
      <c r="R147" s="37"/>
    </row>
    <row r="148" spans="1:18" ht="21" customHeight="1">
      <c r="A148" s="17"/>
      <c r="B148" s="72"/>
      <c r="C148" s="48"/>
      <c r="D148" s="326"/>
      <c r="E148" s="89"/>
      <c r="F148" s="74"/>
      <c r="G148" s="74"/>
      <c r="H148" s="22"/>
      <c r="I148" s="76"/>
      <c r="J148" s="77"/>
      <c r="K148" s="25"/>
      <c r="L148" s="53"/>
      <c r="M148" s="54"/>
      <c r="N148" s="95"/>
      <c r="O148" s="96"/>
      <c r="P148" s="79"/>
      <c r="Q148" s="31"/>
      <c r="R148" s="58"/>
    </row>
    <row r="149" spans="1:18" ht="21" customHeight="1">
      <c r="A149" s="13">
        <v>72</v>
      </c>
      <c r="B149" s="81"/>
      <c r="C149" s="60"/>
      <c r="D149" s="297"/>
      <c r="E149" s="62"/>
      <c r="F149" s="97"/>
      <c r="G149" s="97"/>
      <c r="H149" s="100"/>
      <c r="I149" s="64"/>
      <c r="J149" s="85"/>
      <c r="K149" s="40"/>
      <c r="L149" s="67"/>
      <c r="M149" s="68"/>
      <c r="N149" s="43"/>
      <c r="O149" s="86"/>
      <c r="P149" s="93"/>
      <c r="Q149" s="46"/>
      <c r="R149" s="37"/>
    </row>
    <row r="150" spans="1:18" ht="21" customHeight="1">
      <c r="A150" s="18"/>
      <c r="B150" s="72"/>
      <c r="C150" s="48"/>
      <c r="D150" s="326"/>
      <c r="E150" s="89"/>
      <c r="F150" s="74"/>
      <c r="G150" s="74"/>
      <c r="H150" s="22"/>
      <c r="I150" s="76"/>
      <c r="J150" s="77"/>
      <c r="K150" s="25"/>
      <c r="L150" s="53"/>
      <c r="M150" s="54"/>
      <c r="N150" s="95"/>
      <c r="O150" s="96"/>
      <c r="P150" s="79"/>
      <c r="Q150" s="31"/>
      <c r="R150" s="58"/>
    </row>
    <row r="151" spans="1:18" ht="21" customHeight="1">
      <c r="A151" s="13">
        <v>73</v>
      </c>
      <c r="B151" s="81"/>
      <c r="C151" s="60"/>
      <c r="D151" s="297"/>
      <c r="E151" s="62"/>
      <c r="F151" s="97"/>
      <c r="G151" s="97"/>
      <c r="H151" s="63"/>
      <c r="I151" s="64"/>
      <c r="J151" s="85"/>
      <c r="K151" s="40"/>
      <c r="L151" s="67"/>
      <c r="M151" s="68"/>
      <c r="N151" s="101"/>
      <c r="O151" s="86"/>
      <c r="P151" s="102"/>
      <c r="Q151" s="46"/>
      <c r="R151" s="37"/>
    </row>
    <row r="152" spans="1:18" ht="21" customHeight="1">
      <c r="A152" s="17"/>
      <c r="B152" s="72"/>
      <c r="C152" s="48"/>
      <c r="D152" s="326"/>
      <c r="E152" s="89"/>
      <c r="F152" s="89"/>
      <c r="G152" s="89"/>
      <c r="H152" s="58"/>
      <c r="I152" s="76"/>
      <c r="J152" s="77"/>
      <c r="K152" s="25"/>
      <c r="L152" s="53"/>
      <c r="M152" s="54"/>
      <c r="N152" s="92"/>
      <c r="O152" s="56"/>
      <c r="P152" s="79"/>
      <c r="Q152" s="31"/>
      <c r="R152" s="58"/>
    </row>
    <row r="153" spans="1:18" ht="21" customHeight="1">
      <c r="A153" s="13">
        <v>74</v>
      </c>
      <c r="B153" s="81"/>
      <c r="C153" s="60"/>
      <c r="D153" s="297"/>
      <c r="E153" s="62"/>
      <c r="F153" s="62"/>
      <c r="G153" s="62"/>
      <c r="H153" s="37"/>
      <c r="I153" s="64"/>
      <c r="J153" s="85"/>
      <c r="K153" s="40"/>
      <c r="L153" s="67"/>
      <c r="M153" s="68"/>
      <c r="N153" s="69"/>
      <c r="O153" s="86"/>
      <c r="P153" s="93"/>
      <c r="Q153" s="46"/>
      <c r="R153" s="37"/>
    </row>
    <row r="154" spans="1:18" ht="21" customHeight="1">
      <c r="A154" s="18"/>
      <c r="B154" s="72"/>
      <c r="C154" s="48"/>
      <c r="D154" s="326"/>
      <c r="E154" s="89"/>
      <c r="F154" s="74"/>
      <c r="G154" s="74"/>
      <c r="H154" s="22"/>
      <c r="I154" s="76"/>
      <c r="J154" s="77"/>
      <c r="K154" s="25"/>
      <c r="L154" s="53"/>
      <c r="M154" s="54"/>
      <c r="N154" s="78"/>
      <c r="O154" s="96"/>
      <c r="P154" s="79"/>
      <c r="Q154" s="31"/>
      <c r="R154" s="58"/>
    </row>
    <row r="155" spans="1:18" ht="21" customHeight="1">
      <c r="A155" s="13">
        <v>75</v>
      </c>
      <c r="B155" s="81"/>
      <c r="C155" s="60"/>
      <c r="D155" s="297"/>
      <c r="E155" s="62"/>
      <c r="F155" s="97"/>
      <c r="G155" s="97"/>
      <c r="H155" s="63"/>
      <c r="I155" s="64"/>
      <c r="J155" s="85"/>
      <c r="K155" s="40"/>
      <c r="L155" s="67"/>
      <c r="M155" s="68"/>
      <c r="N155" s="43"/>
      <c r="O155" s="86"/>
      <c r="P155" s="93"/>
      <c r="Q155" s="46"/>
      <c r="R155" s="37"/>
    </row>
    <row r="156" spans="1:18" ht="21" customHeight="1">
      <c r="A156" s="18"/>
      <c r="B156" s="72"/>
      <c r="C156" s="48"/>
      <c r="D156" s="306"/>
      <c r="E156" s="89"/>
      <c r="F156" s="74"/>
      <c r="G156" s="74"/>
      <c r="H156" s="22"/>
      <c r="I156" s="76"/>
      <c r="J156" s="77"/>
      <c r="K156" s="25"/>
      <c r="L156" s="53"/>
      <c r="M156" s="54"/>
      <c r="N156" s="78"/>
      <c r="O156" s="96"/>
      <c r="P156" s="79"/>
      <c r="Q156" s="31"/>
      <c r="R156" s="58"/>
    </row>
    <row r="157" spans="1:18" ht="21" customHeight="1">
      <c r="A157" s="13">
        <v>76</v>
      </c>
      <c r="B157" s="81"/>
      <c r="C157" s="60"/>
      <c r="D157" s="297"/>
      <c r="E157" s="62"/>
      <c r="F157" s="97"/>
      <c r="G157" s="97"/>
      <c r="H157" s="63"/>
      <c r="I157" s="64"/>
      <c r="J157" s="85"/>
      <c r="K157" s="40"/>
      <c r="L157" s="67"/>
      <c r="M157" s="68"/>
      <c r="N157" s="43"/>
      <c r="O157" s="86"/>
      <c r="P157" s="93"/>
      <c r="Q157" s="46"/>
      <c r="R157" s="37"/>
    </row>
    <row r="158" spans="1:18" ht="21" customHeight="1">
      <c r="A158" s="17"/>
      <c r="B158" s="72"/>
      <c r="C158" s="48"/>
      <c r="D158" s="326"/>
      <c r="E158" s="89"/>
      <c r="F158" s="74"/>
      <c r="G158" s="74"/>
      <c r="H158" s="75"/>
      <c r="I158" s="76"/>
      <c r="J158" s="77"/>
      <c r="K158" s="25"/>
      <c r="L158" s="53"/>
      <c r="M158" s="54"/>
      <c r="N158" s="95"/>
      <c r="O158" s="96"/>
      <c r="P158" s="79"/>
      <c r="Q158" s="31"/>
      <c r="R158" s="58"/>
    </row>
    <row r="159" spans="1:18" ht="21" customHeight="1">
      <c r="A159" s="13">
        <v>77</v>
      </c>
      <c r="B159" s="81"/>
      <c r="C159" s="60"/>
      <c r="D159" s="297"/>
      <c r="E159" s="62"/>
      <c r="F159" s="97"/>
      <c r="G159" s="97"/>
      <c r="H159" s="84"/>
      <c r="I159" s="64"/>
      <c r="J159" s="85"/>
      <c r="K159" s="40"/>
      <c r="L159" s="67"/>
      <c r="M159" s="68"/>
      <c r="N159" s="105"/>
      <c r="O159" s="86"/>
      <c r="P159" s="93"/>
      <c r="Q159" s="46"/>
      <c r="R159" s="37"/>
    </row>
    <row r="160" spans="1:18" ht="21" customHeight="1">
      <c r="A160" s="17"/>
      <c r="B160" s="72"/>
      <c r="C160" s="48"/>
      <c r="D160" s="326"/>
      <c r="E160" s="89"/>
      <c r="F160" s="106"/>
      <c r="G160" s="106"/>
      <c r="H160" s="107"/>
      <c r="I160" s="76"/>
      <c r="J160" s="77"/>
      <c r="K160" s="25"/>
      <c r="L160" s="53"/>
      <c r="M160" s="54"/>
      <c r="N160" s="95"/>
      <c r="O160" s="96"/>
      <c r="P160" s="79"/>
      <c r="Q160" s="31"/>
      <c r="R160" s="58"/>
    </row>
    <row r="161" spans="1:18" ht="21" customHeight="1">
      <c r="A161" s="13">
        <v>78</v>
      </c>
      <c r="B161" s="81"/>
      <c r="C161" s="60"/>
      <c r="D161" s="297"/>
      <c r="E161" s="62"/>
      <c r="F161" s="108"/>
      <c r="G161" s="108"/>
      <c r="H161" s="37"/>
      <c r="I161" s="64"/>
      <c r="J161" s="85"/>
      <c r="K161" s="40"/>
      <c r="L161" s="67"/>
      <c r="M161" s="68"/>
      <c r="N161" s="43"/>
      <c r="O161" s="86"/>
      <c r="P161" s="93"/>
      <c r="Q161" s="46"/>
      <c r="R161" s="37"/>
    </row>
    <row r="162" spans="1:18" ht="21" customHeight="1">
      <c r="A162" s="17"/>
      <c r="B162" s="72"/>
      <c r="C162" s="48"/>
      <c r="D162" s="306"/>
      <c r="E162" s="89"/>
      <c r="F162" s="106"/>
      <c r="G162" s="106"/>
      <c r="H162" s="107"/>
      <c r="I162" s="76"/>
      <c r="J162" s="77"/>
      <c r="K162" s="25"/>
      <c r="L162" s="53"/>
      <c r="M162" s="54"/>
      <c r="N162" s="95"/>
      <c r="O162" s="96"/>
      <c r="P162" s="79"/>
      <c r="Q162" s="31"/>
      <c r="R162" s="58"/>
    </row>
    <row r="163" spans="1:18" ht="21" customHeight="1">
      <c r="A163" s="13">
        <v>79</v>
      </c>
      <c r="B163" s="81"/>
      <c r="C163" s="60"/>
      <c r="D163" s="297"/>
      <c r="E163" s="62"/>
      <c r="F163" s="108"/>
      <c r="G163" s="108"/>
      <c r="H163" s="37"/>
      <c r="I163" s="64"/>
      <c r="J163" s="85"/>
      <c r="K163" s="40"/>
      <c r="L163" s="67"/>
      <c r="M163" s="68"/>
      <c r="N163" s="43"/>
      <c r="O163" s="86"/>
      <c r="P163" s="93"/>
      <c r="Q163" s="46"/>
      <c r="R163" s="37"/>
    </row>
    <row r="164" spans="1:18" ht="21" customHeight="1">
      <c r="A164" s="17"/>
      <c r="B164" s="72"/>
      <c r="C164" s="48"/>
      <c r="D164" s="306"/>
      <c r="E164" s="89"/>
      <c r="F164" s="74"/>
      <c r="G164" s="74"/>
      <c r="H164" s="22"/>
      <c r="I164" s="76"/>
      <c r="J164" s="77"/>
      <c r="K164" s="25"/>
      <c r="L164" s="53"/>
      <c r="M164" s="54"/>
      <c r="N164" s="95"/>
      <c r="O164" s="96"/>
      <c r="P164" s="79"/>
      <c r="Q164" s="31"/>
      <c r="R164" s="58"/>
    </row>
    <row r="165" spans="1:18" ht="21" customHeight="1">
      <c r="A165" s="13">
        <v>80</v>
      </c>
      <c r="B165" s="81"/>
      <c r="C165" s="60"/>
      <c r="D165" s="297"/>
      <c r="E165" s="62"/>
      <c r="F165" s="97"/>
      <c r="G165" s="97"/>
      <c r="H165" s="63"/>
      <c r="I165" s="64"/>
      <c r="J165" s="85"/>
      <c r="K165" s="40"/>
      <c r="L165" s="67"/>
      <c r="M165" s="68"/>
      <c r="N165" s="43"/>
      <c r="O165" s="86"/>
      <c r="P165" s="93"/>
      <c r="Q165" s="46"/>
      <c r="R165" s="37"/>
    </row>
    <row r="166" spans="1:18" ht="21" customHeight="1">
      <c r="A166" s="17"/>
      <c r="B166" s="72"/>
      <c r="C166" s="48"/>
      <c r="D166" s="326"/>
      <c r="E166" s="89"/>
      <c r="F166" s="74"/>
      <c r="G166" s="74"/>
      <c r="H166" s="75"/>
      <c r="I166" s="76"/>
      <c r="J166" s="77"/>
      <c r="K166" s="25"/>
      <c r="L166" s="53"/>
      <c r="M166" s="54"/>
      <c r="N166" s="95"/>
      <c r="O166" s="96"/>
      <c r="P166" s="79"/>
      <c r="Q166" s="31"/>
      <c r="R166" s="58"/>
    </row>
    <row r="167" spans="1:18" ht="21" customHeight="1">
      <c r="A167" s="13">
        <v>81</v>
      </c>
      <c r="B167" s="81"/>
      <c r="C167" s="60"/>
      <c r="D167" s="297"/>
      <c r="E167" s="62"/>
      <c r="F167" s="97"/>
      <c r="G167" s="97"/>
      <c r="H167" s="84"/>
      <c r="I167" s="64"/>
      <c r="J167" s="85"/>
      <c r="K167" s="40"/>
      <c r="L167" s="67"/>
      <c r="M167" s="68"/>
      <c r="N167" s="43"/>
      <c r="O167" s="86"/>
      <c r="P167" s="93"/>
      <c r="Q167" s="46"/>
      <c r="R167" s="37"/>
    </row>
    <row r="168" spans="1:18" ht="21" customHeight="1">
      <c r="A168" s="17"/>
      <c r="B168" s="72"/>
      <c r="C168" s="48"/>
      <c r="D168" s="326"/>
      <c r="E168" s="89"/>
      <c r="F168" s="106"/>
      <c r="G168" s="106"/>
      <c r="H168" s="107"/>
      <c r="I168" s="76"/>
      <c r="J168" s="77"/>
      <c r="K168" s="25"/>
      <c r="L168" s="53"/>
      <c r="M168" s="54"/>
      <c r="N168" s="95"/>
      <c r="O168" s="56"/>
      <c r="P168" s="79"/>
      <c r="Q168" s="31"/>
      <c r="R168" s="58"/>
    </row>
    <row r="169" spans="1:18" ht="21" customHeight="1">
      <c r="A169" s="13">
        <v>82</v>
      </c>
      <c r="B169" s="81"/>
      <c r="C169" s="60"/>
      <c r="D169" s="297"/>
      <c r="E169" s="62"/>
      <c r="F169" s="108"/>
      <c r="G169" s="108"/>
      <c r="H169" s="37"/>
      <c r="I169" s="64"/>
      <c r="J169" s="85"/>
      <c r="K169" s="40"/>
      <c r="L169" s="67"/>
      <c r="M169" s="68"/>
      <c r="N169" s="43"/>
      <c r="O169" s="86"/>
      <c r="P169" s="93"/>
      <c r="Q169" s="46"/>
      <c r="R169" s="37"/>
    </row>
    <row r="170" spans="1:18" ht="21" customHeight="1">
      <c r="A170" s="17"/>
      <c r="B170" s="72"/>
      <c r="C170" s="48"/>
      <c r="D170" s="306"/>
      <c r="E170" s="89"/>
      <c r="F170" s="106"/>
      <c r="G170" s="106"/>
      <c r="H170" s="107"/>
      <c r="I170" s="76"/>
      <c r="J170" s="77"/>
      <c r="K170" s="25"/>
      <c r="L170" s="53"/>
      <c r="M170" s="54"/>
      <c r="N170" s="95"/>
      <c r="O170" s="56"/>
      <c r="P170" s="79"/>
      <c r="Q170" s="31"/>
      <c r="R170" s="58"/>
    </row>
    <row r="171" spans="1:18" ht="21" customHeight="1">
      <c r="A171" s="13">
        <v>83</v>
      </c>
      <c r="B171" s="81"/>
      <c r="C171" s="60"/>
      <c r="D171" s="297"/>
      <c r="E171" s="62"/>
      <c r="F171" s="108"/>
      <c r="G171" s="108"/>
      <c r="H171" s="37"/>
      <c r="I171" s="64"/>
      <c r="J171" s="85"/>
      <c r="K171" s="40"/>
      <c r="L171" s="67"/>
      <c r="M171" s="68"/>
      <c r="N171" s="43"/>
      <c r="O171" s="86"/>
      <c r="P171" s="93"/>
      <c r="Q171" s="46"/>
      <c r="R171" s="37"/>
    </row>
    <row r="172" spans="1:18" ht="21" customHeight="1">
      <c r="A172" s="17"/>
      <c r="B172" s="72"/>
      <c r="C172" s="48"/>
      <c r="D172" s="326"/>
      <c r="E172" s="89"/>
      <c r="F172" s="106"/>
      <c r="G172" s="106"/>
      <c r="H172" s="58"/>
      <c r="I172" s="76"/>
      <c r="J172" s="77"/>
      <c r="K172" s="25"/>
      <c r="L172" s="53"/>
      <c r="M172" s="54"/>
      <c r="N172" s="95"/>
      <c r="O172" s="56"/>
      <c r="P172" s="79"/>
      <c r="Q172" s="31"/>
      <c r="R172" s="58"/>
    </row>
    <row r="173" spans="1:18" ht="21" customHeight="1">
      <c r="A173" s="13">
        <v>84</v>
      </c>
      <c r="B173" s="81"/>
      <c r="C173" s="60"/>
      <c r="D173" s="297"/>
      <c r="E173" s="62"/>
      <c r="F173" s="108"/>
      <c r="G173" s="108"/>
      <c r="H173" s="37"/>
      <c r="I173" s="64"/>
      <c r="J173" s="85"/>
      <c r="K173" s="40"/>
      <c r="L173" s="67"/>
      <c r="M173" s="68"/>
      <c r="N173" s="43"/>
      <c r="O173" s="86"/>
      <c r="P173" s="93"/>
      <c r="Q173" s="46"/>
      <c r="R173" s="37"/>
    </row>
    <row r="174" spans="1:18" ht="21" customHeight="1">
      <c r="A174" s="17"/>
      <c r="B174" s="72"/>
      <c r="C174" s="48"/>
      <c r="D174" s="99"/>
      <c r="E174" s="89"/>
      <c r="F174" s="106"/>
      <c r="G174" s="106"/>
      <c r="H174" s="58"/>
      <c r="I174" s="76"/>
      <c r="J174" s="77"/>
      <c r="K174" s="25"/>
      <c r="L174" s="53"/>
      <c r="M174" s="54"/>
      <c r="N174" s="95"/>
      <c r="O174" s="56"/>
      <c r="P174" s="79"/>
      <c r="Q174" s="109"/>
      <c r="R174" s="58"/>
    </row>
    <row r="175" spans="1:18" ht="21" customHeight="1">
      <c r="A175" s="13">
        <v>85</v>
      </c>
      <c r="B175" s="81"/>
      <c r="C175" s="60"/>
      <c r="D175" s="297"/>
      <c r="E175" s="62"/>
      <c r="F175" s="108"/>
      <c r="G175" s="108"/>
      <c r="H175" s="37"/>
      <c r="I175" s="64"/>
      <c r="J175" s="85"/>
      <c r="K175" s="40"/>
      <c r="L175" s="110"/>
      <c r="M175" s="54"/>
      <c r="N175" s="101"/>
      <c r="O175" s="111"/>
      <c r="P175" s="102"/>
      <c r="Q175" s="112"/>
      <c r="R175" s="94"/>
    </row>
    <row r="176" spans="1:18" ht="21" customHeight="1">
      <c r="A176" s="17"/>
      <c r="B176" s="72"/>
      <c r="C176" s="48"/>
      <c r="D176" s="303"/>
      <c r="E176" s="115"/>
      <c r="F176" s="116"/>
      <c r="G176" s="116"/>
      <c r="H176" s="117"/>
      <c r="I176" s="118"/>
      <c r="J176" s="119"/>
      <c r="K176" s="120"/>
      <c r="L176" s="121"/>
      <c r="M176" s="122"/>
      <c r="N176" s="92"/>
      <c r="O176" s="56"/>
      <c r="P176" s="79"/>
      <c r="Q176" s="31"/>
      <c r="R176" s="58"/>
    </row>
    <row r="177" spans="1:18" ht="21" customHeight="1" thickBot="1">
      <c r="A177" s="123">
        <v>86</v>
      </c>
      <c r="B177" s="124"/>
      <c r="C177" s="125"/>
      <c r="D177" s="305"/>
      <c r="E177" s="127"/>
      <c r="F177" s="128"/>
      <c r="G177" s="128"/>
      <c r="H177" s="129"/>
      <c r="I177" s="130"/>
      <c r="J177" s="131"/>
      <c r="K177" s="132"/>
      <c r="L177" s="133"/>
      <c r="M177" s="134"/>
      <c r="N177" s="135"/>
      <c r="O177" s="136"/>
      <c r="P177" s="137"/>
      <c r="Q177" s="138"/>
      <c r="R177" s="139"/>
    </row>
    <row r="178" spans="1:18" ht="21" customHeight="1" thickTop="1">
      <c r="A178" s="142"/>
      <c r="B178" s="272"/>
      <c r="C178" s="48"/>
      <c r="D178" s="326"/>
      <c r="E178" s="89"/>
      <c r="F178" s="21"/>
      <c r="G178" s="21"/>
      <c r="H178" s="22"/>
      <c r="I178" s="23"/>
      <c r="J178" s="24"/>
      <c r="K178" s="25"/>
      <c r="L178" s="26"/>
      <c r="M178" s="27"/>
      <c r="N178" s="28"/>
      <c r="O178" s="29"/>
      <c r="P178" s="30"/>
      <c r="Q178" s="31"/>
      <c r="R178" s="32"/>
    </row>
    <row r="179" spans="1:18" ht="21" customHeight="1">
      <c r="A179" s="15">
        <v>87</v>
      </c>
      <c r="B179" s="81"/>
      <c r="C179" s="60"/>
      <c r="D179" s="297"/>
      <c r="E179" s="62"/>
      <c r="F179" s="36"/>
      <c r="G179" s="36"/>
      <c r="H179" s="37"/>
      <c r="I179" s="38"/>
      <c r="J179" s="39"/>
      <c r="K179" s="40"/>
      <c r="L179" s="41"/>
      <c r="M179" s="42"/>
      <c r="N179" s="43"/>
      <c r="O179" s="44"/>
      <c r="P179" s="45"/>
      <c r="Q179" s="46"/>
      <c r="R179" s="37"/>
    </row>
    <row r="180" spans="1:18" ht="21" customHeight="1">
      <c r="A180" s="17"/>
      <c r="B180" s="72"/>
      <c r="C180" s="48"/>
      <c r="D180" s="326"/>
      <c r="E180" s="89"/>
      <c r="F180" s="106"/>
      <c r="G180" s="106"/>
      <c r="H180" s="22"/>
      <c r="I180" s="76"/>
      <c r="J180" s="77"/>
      <c r="K180" s="25"/>
      <c r="L180" s="53"/>
      <c r="M180" s="54"/>
      <c r="N180" s="55"/>
      <c r="O180" s="56"/>
      <c r="P180" s="57"/>
      <c r="Q180" s="31"/>
      <c r="R180" s="58"/>
    </row>
    <row r="181" spans="1:18" ht="21" customHeight="1">
      <c r="A181" s="13">
        <v>88</v>
      </c>
      <c r="B181" s="81"/>
      <c r="C181" s="60"/>
      <c r="D181" s="297"/>
      <c r="E181" s="62"/>
      <c r="F181" s="108"/>
      <c r="G181" s="108"/>
      <c r="H181" s="100"/>
      <c r="I181" s="64"/>
      <c r="J181" s="85"/>
      <c r="K181" s="40"/>
      <c r="L181" s="67"/>
      <c r="M181" s="68"/>
      <c r="N181" s="69"/>
      <c r="O181" s="44"/>
      <c r="P181" s="70"/>
      <c r="Q181" s="46"/>
      <c r="R181" s="37"/>
    </row>
    <row r="182" spans="1:18" ht="21" customHeight="1">
      <c r="A182" s="71"/>
      <c r="B182" s="72"/>
      <c r="C182" s="48"/>
      <c r="D182" s="306"/>
      <c r="E182" s="89"/>
      <c r="F182" s="106"/>
      <c r="G182" s="106"/>
      <c r="H182" s="22"/>
      <c r="I182" s="76"/>
      <c r="J182" s="77"/>
      <c r="K182" s="25"/>
      <c r="L182" s="53"/>
      <c r="M182" s="54"/>
      <c r="N182" s="78"/>
      <c r="O182" s="56"/>
      <c r="P182" s="79"/>
      <c r="Q182" s="31"/>
      <c r="R182" s="58"/>
    </row>
    <row r="183" spans="1:18" ht="21" customHeight="1">
      <c r="A183" s="80">
        <v>89</v>
      </c>
      <c r="B183" s="81"/>
      <c r="C183" s="60"/>
      <c r="D183" s="297"/>
      <c r="E183" s="62"/>
      <c r="F183" s="108"/>
      <c r="G183" s="108"/>
      <c r="H183" s="63"/>
      <c r="I183" s="64"/>
      <c r="J183" s="85"/>
      <c r="K183" s="40"/>
      <c r="L183" s="67"/>
      <c r="M183" s="68"/>
      <c r="N183" s="43"/>
      <c r="O183" s="86"/>
      <c r="P183" s="87"/>
      <c r="Q183" s="46"/>
      <c r="R183" s="37"/>
    </row>
    <row r="184" spans="1:18" ht="21" customHeight="1">
      <c r="A184" s="71"/>
      <c r="B184" s="72"/>
      <c r="C184" s="48"/>
      <c r="D184" s="326"/>
      <c r="E184" s="89"/>
      <c r="F184" s="106"/>
      <c r="G184" s="106"/>
      <c r="H184" s="107"/>
      <c r="I184" s="76"/>
      <c r="J184" s="77"/>
      <c r="K184" s="25"/>
      <c r="L184" s="53"/>
      <c r="M184" s="54"/>
      <c r="N184" s="55"/>
      <c r="O184" s="56"/>
      <c r="P184" s="79"/>
      <c r="Q184" s="31"/>
      <c r="R184" s="58"/>
    </row>
    <row r="185" spans="1:18" ht="21" customHeight="1">
      <c r="A185" s="80">
        <v>90</v>
      </c>
      <c r="B185" s="81"/>
      <c r="C185" s="60"/>
      <c r="D185" s="297"/>
      <c r="E185" s="62"/>
      <c r="F185" s="108"/>
      <c r="G185" s="108"/>
      <c r="H185" s="37"/>
      <c r="I185" s="64"/>
      <c r="J185" s="85"/>
      <c r="K185" s="40"/>
      <c r="L185" s="67"/>
      <c r="M185" s="68"/>
      <c r="N185" s="69"/>
      <c r="O185" s="86"/>
      <c r="P185" s="87"/>
      <c r="Q185" s="46"/>
      <c r="R185" s="37"/>
    </row>
    <row r="186" spans="1:18" ht="21" customHeight="1">
      <c r="A186" s="17"/>
      <c r="B186" s="72"/>
      <c r="C186" s="48"/>
      <c r="D186" s="306"/>
      <c r="E186" s="89"/>
      <c r="F186" s="106"/>
      <c r="G186" s="106"/>
      <c r="H186" s="107"/>
      <c r="I186" s="76"/>
      <c r="J186" s="77"/>
      <c r="K186" s="25"/>
      <c r="L186" s="53"/>
      <c r="M186" s="54"/>
      <c r="N186" s="92"/>
      <c r="O186" s="56"/>
      <c r="P186" s="79"/>
      <c r="Q186" s="31"/>
      <c r="R186" s="58"/>
    </row>
    <row r="187" spans="1:18" ht="21" customHeight="1">
      <c r="A187" s="80">
        <v>91</v>
      </c>
      <c r="B187" s="81"/>
      <c r="C187" s="60"/>
      <c r="D187" s="297"/>
      <c r="E187" s="62"/>
      <c r="F187" s="108"/>
      <c r="G187" s="108"/>
      <c r="H187" s="37"/>
      <c r="I187" s="64"/>
      <c r="J187" s="85"/>
      <c r="K187" s="40"/>
      <c r="L187" s="67"/>
      <c r="M187" s="68"/>
      <c r="N187" s="69"/>
      <c r="O187" s="86"/>
      <c r="P187" s="93"/>
      <c r="Q187" s="46"/>
      <c r="R187" s="37"/>
    </row>
    <row r="188" spans="1:18" ht="21" customHeight="1">
      <c r="A188" s="17"/>
      <c r="B188" s="272"/>
      <c r="C188" s="48"/>
      <c r="D188" s="91"/>
      <c r="E188" s="89"/>
      <c r="F188" s="50"/>
      <c r="G188" s="50"/>
      <c r="H188" s="22"/>
      <c r="I188" s="51"/>
      <c r="J188" s="77"/>
      <c r="K188" s="25"/>
      <c r="L188" s="53"/>
      <c r="M188" s="54"/>
      <c r="N188" s="92"/>
      <c r="O188" s="56"/>
      <c r="P188" s="79"/>
      <c r="Q188" s="31"/>
      <c r="R188" s="58"/>
    </row>
    <row r="189" spans="1:18" ht="21" customHeight="1">
      <c r="A189" s="13">
        <v>92</v>
      </c>
      <c r="B189" s="81"/>
      <c r="C189" s="60"/>
      <c r="D189" s="297"/>
      <c r="E189" s="62"/>
      <c r="F189" s="62"/>
      <c r="G189" s="62"/>
      <c r="H189" s="63"/>
      <c r="I189" s="64"/>
      <c r="J189" s="85"/>
      <c r="K189" s="40"/>
      <c r="L189" s="67"/>
      <c r="M189" s="68"/>
      <c r="N189" s="69"/>
      <c r="O189" s="86"/>
      <c r="P189" s="93"/>
      <c r="Q189" s="46"/>
      <c r="R189" s="37"/>
    </row>
    <row r="190" spans="1:18" ht="21" customHeight="1">
      <c r="A190" s="18"/>
      <c r="B190" s="72"/>
      <c r="C190" s="48"/>
      <c r="D190" s="326"/>
      <c r="E190" s="89"/>
      <c r="F190" s="74"/>
      <c r="G190" s="74"/>
      <c r="H190" s="75"/>
      <c r="I190" s="140"/>
      <c r="J190" s="77"/>
      <c r="K190" s="25"/>
      <c r="L190" s="53"/>
      <c r="M190" s="54"/>
      <c r="N190" s="95"/>
      <c r="O190" s="96"/>
      <c r="P190" s="79"/>
      <c r="Q190" s="31"/>
      <c r="R190" s="58"/>
    </row>
    <row r="191" spans="1:18" ht="21" customHeight="1">
      <c r="A191" s="13">
        <v>93</v>
      </c>
      <c r="B191" s="81"/>
      <c r="C191" s="60"/>
      <c r="D191" s="297"/>
      <c r="E191" s="62"/>
      <c r="F191" s="83"/>
      <c r="G191" s="83"/>
      <c r="H191" s="84"/>
      <c r="I191" s="64"/>
      <c r="J191" s="85"/>
      <c r="K191" s="40"/>
      <c r="L191" s="67"/>
      <c r="M191" s="68"/>
      <c r="N191" s="43"/>
      <c r="O191" s="86"/>
      <c r="P191" s="93"/>
      <c r="Q191" s="46"/>
      <c r="R191" s="37"/>
    </row>
    <row r="192" spans="1:18" ht="21" customHeight="1">
      <c r="A192" s="17"/>
      <c r="B192" s="72"/>
      <c r="C192" s="48"/>
      <c r="D192" s="326"/>
      <c r="E192" s="89"/>
      <c r="F192" s="89"/>
      <c r="G192" s="89"/>
      <c r="H192" s="75"/>
      <c r="I192" s="76"/>
      <c r="J192" s="77"/>
      <c r="K192" s="25"/>
      <c r="L192" s="53"/>
      <c r="M192" s="54"/>
      <c r="N192" s="95"/>
      <c r="O192" s="96"/>
      <c r="P192" s="79"/>
      <c r="Q192" s="31"/>
      <c r="R192" s="58"/>
    </row>
    <row r="193" spans="1:18" ht="21" customHeight="1">
      <c r="A193" s="13">
        <v>94</v>
      </c>
      <c r="B193" s="81"/>
      <c r="C193" s="60"/>
      <c r="D193" s="297"/>
      <c r="E193" s="62"/>
      <c r="F193" s="62"/>
      <c r="G193" s="62"/>
      <c r="H193" s="84"/>
      <c r="I193" s="64"/>
      <c r="J193" s="85"/>
      <c r="K193" s="40"/>
      <c r="L193" s="67"/>
      <c r="M193" s="68"/>
      <c r="N193" s="43"/>
      <c r="O193" s="86"/>
      <c r="P193" s="93"/>
      <c r="Q193" s="46"/>
      <c r="R193" s="37"/>
    </row>
    <row r="194" spans="1:18" ht="21" customHeight="1">
      <c r="A194" s="18"/>
      <c r="B194" s="72"/>
      <c r="C194" s="48"/>
      <c r="D194" s="306"/>
      <c r="E194" s="89"/>
      <c r="F194" s="89"/>
      <c r="G194" s="89"/>
      <c r="H194" s="58"/>
      <c r="I194" s="76"/>
      <c r="J194" s="77"/>
      <c r="K194" s="25"/>
      <c r="L194" s="53"/>
      <c r="M194" s="54"/>
      <c r="N194" s="95"/>
      <c r="O194" s="96"/>
      <c r="P194" s="79"/>
      <c r="Q194" s="31"/>
      <c r="R194" s="58"/>
    </row>
    <row r="195" spans="1:18" ht="21" customHeight="1">
      <c r="A195" s="13">
        <v>95</v>
      </c>
      <c r="B195" s="81"/>
      <c r="C195" s="60"/>
      <c r="D195" s="297"/>
      <c r="E195" s="62"/>
      <c r="F195" s="62"/>
      <c r="G195" s="62"/>
      <c r="H195" s="84"/>
      <c r="I195" s="64"/>
      <c r="J195" s="85"/>
      <c r="K195" s="40"/>
      <c r="L195" s="67"/>
      <c r="M195" s="68"/>
      <c r="N195" s="101"/>
      <c r="O195" s="86"/>
      <c r="P195" s="102"/>
      <c r="Q195" s="46"/>
      <c r="R195" s="37"/>
    </row>
    <row r="196" spans="1:18" ht="21" customHeight="1">
      <c r="A196" s="17"/>
      <c r="B196" s="72"/>
      <c r="C196" s="48"/>
      <c r="D196" s="326"/>
      <c r="E196" s="89"/>
      <c r="F196" s="89"/>
      <c r="G196" s="89"/>
      <c r="H196" s="94"/>
      <c r="I196" s="76"/>
      <c r="J196" s="77"/>
      <c r="K196" s="25"/>
      <c r="L196" s="53"/>
      <c r="M196" s="54"/>
      <c r="N196" s="92"/>
      <c r="O196" s="56"/>
      <c r="P196" s="79"/>
      <c r="Q196" s="31"/>
      <c r="R196" s="58"/>
    </row>
    <row r="197" spans="1:18" ht="21" customHeight="1">
      <c r="A197" s="13">
        <v>96</v>
      </c>
      <c r="B197" s="81"/>
      <c r="C197" s="60"/>
      <c r="D197" s="297"/>
      <c r="E197" s="62"/>
      <c r="F197" s="62"/>
      <c r="G197" s="62"/>
      <c r="H197" s="37"/>
      <c r="I197" s="64"/>
      <c r="J197" s="85"/>
      <c r="K197" s="40"/>
      <c r="L197" s="67"/>
      <c r="M197" s="68"/>
      <c r="N197" s="69"/>
      <c r="O197" s="86"/>
      <c r="P197" s="93"/>
      <c r="Q197" s="46"/>
      <c r="R197" s="37"/>
    </row>
    <row r="198" spans="1:18" ht="21" customHeight="1">
      <c r="A198" s="18"/>
      <c r="B198" s="72"/>
      <c r="C198" s="48"/>
      <c r="D198" s="326"/>
      <c r="E198" s="89"/>
      <c r="F198" s="74"/>
      <c r="G198" s="74"/>
      <c r="H198" s="94"/>
      <c r="I198" s="76"/>
      <c r="J198" s="77"/>
      <c r="K198" s="25"/>
      <c r="L198" s="53"/>
      <c r="M198" s="54"/>
      <c r="N198" s="78"/>
      <c r="O198" s="96"/>
      <c r="P198" s="79"/>
      <c r="Q198" s="31"/>
      <c r="R198" s="58"/>
    </row>
    <row r="199" spans="1:18" ht="21" customHeight="1">
      <c r="A199" s="13">
        <v>97</v>
      </c>
      <c r="B199" s="81"/>
      <c r="C199" s="60"/>
      <c r="D199" s="297"/>
      <c r="E199" s="62"/>
      <c r="F199" s="97"/>
      <c r="G199" s="97"/>
      <c r="H199" s="98"/>
      <c r="I199" s="64"/>
      <c r="J199" s="85"/>
      <c r="K199" s="40"/>
      <c r="L199" s="67"/>
      <c r="M199" s="68"/>
      <c r="N199" s="43"/>
      <c r="O199" s="86"/>
      <c r="P199" s="93"/>
      <c r="Q199" s="46"/>
      <c r="R199" s="37"/>
    </row>
    <row r="200" spans="1:18" ht="21" customHeight="1">
      <c r="A200" s="18"/>
      <c r="B200" s="72"/>
      <c r="C200" s="48"/>
      <c r="D200" s="326"/>
      <c r="E200" s="89"/>
      <c r="F200" s="74"/>
      <c r="G200" s="74"/>
      <c r="H200" s="22"/>
      <c r="I200" s="76"/>
      <c r="J200" s="119"/>
      <c r="K200" s="120"/>
      <c r="L200" s="53"/>
      <c r="M200" s="54"/>
      <c r="N200" s="78"/>
      <c r="O200" s="96"/>
      <c r="P200" s="79"/>
      <c r="Q200" s="31"/>
      <c r="R200" s="58"/>
    </row>
    <row r="201" spans="1:18" ht="21" customHeight="1">
      <c r="A201" s="13">
        <v>98</v>
      </c>
      <c r="B201" s="81"/>
      <c r="C201" s="60"/>
      <c r="D201" s="297"/>
      <c r="E201" s="62"/>
      <c r="F201" s="97"/>
      <c r="G201" s="97"/>
      <c r="H201" s="100"/>
      <c r="I201" s="64"/>
      <c r="J201" s="85"/>
      <c r="K201" s="40"/>
      <c r="L201" s="67"/>
      <c r="M201" s="68"/>
      <c r="N201" s="43"/>
      <c r="O201" s="86"/>
      <c r="P201" s="93"/>
      <c r="Q201" s="46"/>
      <c r="R201" s="37"/>
    </row>
    <row r="202" spans="1:18" ht="21" customHeight="1">
      <c r="A202" s="17"/>
      <c r="B202" s="72"/>
      <c r="C202" s="48"/>
      <c r="D202" s="99"/>
      <c r="E202" s="89"/>
      <c r="F202" s="74"/>
      <c r="G202" s="74"/>
      <c r="H202" s="22"/>
      <c r="I202" s="76"/>
      <c r="J202" s="77"/>
      <c r="K202" s="25"/>
      <c r="L202" s="53"/>
      <c r="M202" s="54"/>
      <c r="N202" s="95"/>
      <c r="O202" s="96"/>
      <c r="P202" s="79"/>
      <c r="Q202" s="31"/>
      <c r="R202" s="58"/>
    </row>
    <row r="203" spans="1:18" ht="21" customHeight="1">
      <c r="A203" s="13">
        <v>99</v>
      </c>
      <c r="B203" s="81"/>
      <c r="C203" s="60"/>
      <c r="D203" s="297"/>
      <c r="E203" s="62"/>
      <c r="F203" s="97"/>
      <c r="G203" s="97"/>
      <c r="H203" s="63"/>
      <c r="I203" s="64"/>
      <c r="J203" s="85"/>
      <c r="K203" s="40"/>
      <c r="L203" s="67"/>
      <c r="M203" s="68"/>
      <c r="N203" s="105"/>
      <c r="O203" s="86"/>
      <c r="P203" s="93"/>
      <c r="Q203" s="46"/>
      <c r="R203" s="37"/>
    </row>
    <row r="204" spans="1:18" ht="21" customHeight="1">
      <c r="A204" s="17"/>
      <c r="B204" s="72"/>
      <c r="C204" s="48"/>
      <c r="D204" s="326"/>
      <c r="E204" s="89"/>
      <c r="F204" s="89"/>
      <c r="G204" s="89"/>
      <c r="H204" s="58"/>
      <c r="I204" s="76"/>
      <c r="J204" s="77"/>
      <c r="K204" s="25"/>
      <c r="L204" s="53"/>
      <c r="M204" s="54"/>
      <c r="N204" s="95"/>
      <c r="O204" s="96"/>
      <c r="P204" s="79"/>
      <c r="Q204" s="31"/>
      <c r="R204" s="58"/>
    </row>
    <row r="205" spans="1:18" ht="21" customHeight="1">
      <c r="A205" s="13">
        <v>100</v>
      </c>
      <c r="B205" s="81"/>
      <c r="C205" s="60"/>
      <c r="D205" s="297"/>
      <c r="E205" s="62"/>
      <c r="F205" s="62"/>
      <c r="G205" s="62"/>
      <c r="H205" s="37"/>
      <c r="I205" s="64"/>
      <c r="J205" s="85"/>
      <c r="K205" s="40"/>
      <c r="L205" s="67"/>
      <c r="M205" s="68"/>
      <c r="N205" s="43"/>
      <c r="O205" s="86"/>
      <c r="P205" s="93"/>
      <c r="Q205" s="46"/>
      <c r="R205" s="37"/>
    </row>
    <row r="206" spans="1:18" ht="21" customHeight="1">
      <c r="A206" s="17"/>
      <c r="B206" s="72"/>
      <c r="C206" s="48"/>
      <c r="D206" s="306"/>
      <c r="E206" s="89"/>
      <c r="F206" s="74"/>
      <c r="G206" s="74"/>
      <c r="H206" s="22"/>
      <c r="I206" s="76"/>
      <c r="J206" s="77"/>
      <c r="K206" s="25"/>
      <c r="L206" s="53"/>
      <c r="M206" s="54"/>
      <c r="N206" s="95"/>
      <c r="O206" s="96"/>
      <c r="P206" s="79"/>
      <c r="Q206" s="31"/>
      <c r="R206" s="58"/>
    </row>
    <row r="207" spans="1:18" ht="21" customHeight="1">
      <c r="A207" s="13">
        <v>101</v>
      </c>
      <c r="B207" s="81"/>
      <c r="C207" s="60"/>
      <c r="D207" s="297"/>
      <c r="E207" s="62"/>
      <c r="F207" s="97"/>
      <c r="G207" s="97"/>
      <c r="H207" s="63"/>
      <c r="I207" s="64"/>
      <c r="J207" s="85"/>
      <c r="K207" s="40"/>
      <c r="L207" s="67"/>
      <c r="M207" s="68"/>
      <c r="N207" s="43"/>
      <c r="O207" s="86"/>
      <c r="P207" s="93"/>
      <c r="Q207" s="46"/>
      <c r="R207" s="37"/>
    </row>
    <row r="208" spans="1:18" ht="21" customHeight="1">
      <c r="A208" s="17"/>
      <c r="B208" s="72"/>
      <c r="C208" s="48"/>
      <c r="D208" s="326"/>
      <c r="E208" s="89"/>
      <c r="F208" s="74"/>
      <c r="G208" s="74"/>
      <c r="H208" s="22"/>
      <c r="I208" s="76"/>
      <c r="J208" s="77"/>
      <c r="K208" s="25"/>
      <c r="L208" s="53"/>
      <c r="M208" s="54"/>
      <c r="N208" s="95"/>
      <c r="O208" s="96"/>
      <c r="P208" s="79"/>
      <c r="Q208" s="31"/>
      <c r="R208" s="58"/>
    </row>
    <row r="209" spans="1:18" ht="21" customHeight="1">
      <c r="A209" s="13">
        <v>102</v>
      </c>
      <c r="B209" s="81"/>
      <c r="C209" s="60"/>
      <c r="D209" s="297"/>
      <c r="E209" s="62"/>
      <c r="F209" s="97"/>
      <c r="G209" s="97"/>
      <c r="H209" s="63"/>
      <c r="I209" s="64"/>
      <c r="J209" s="85"/>
      <c r="K209" s="40"/>
      <c r="L209" s="67"/>
      <c r="M209" s="68"/>
      <c r="N209" s="43"/>
      <c r="O209" s="86"/>
      <c r="P209" s="93"/>
      <c r="Q209" s="46"/>
      <c r="R209" s="37"/>
    </row>
    <row r="210" spans="1:18" ht="21" customHeight="1">
      <c r="A210" s="17"/>
      <c r="B210" s="103"/>
      <c r="C210" s="48"/>
      <c r="D210" s="326"/>
      <c r="E210" s="89"/>
      <c r="F210" s="74"/>
      <c r="G210" s="74"/>
      <c r="H210" s="75"/>
      <c r="I210" s="76"/>
      <c r="J210" s="77"/>
      <c r="K210" s="25"/>
      <c r="L210" s="53"/>
      <c r="M210" s="54"/>
      <c r="N210" s="95"/>
      <c r="O210" s="96"/>
      <c r="P210" s="79"/>
      <c r="Q210" s="31"/>
      <c r="R210" s="58"/>
    </row>
    <row r="211" spans="1:18" ht="21" customHeight="1">
      <c r="A211" s="13">
        <v>103</v>
      </c>
      <c r="B211" s="81"/>
      <c r="C211" s="60"/>
      <c r="D211" s="297"/>
      <c r="E211" s="62"/>
      <c r="F211" s="97"/>
      <c r="G211" s="97"/>
      <c r="H211" s="84"/>
      <c r="I211" s="64"/>
      <c r="J211" s="85"/>
      <c r="K211" s="40"/>
      <c r="L211" s="67"/>
      <c r="M211" s="68"/>
      <c r="N211" s="43"/>
      <c r="O211" s="86"/>
      <c r="P211" s="93"/>
      <c r="Q211" s="46"/>
      <c r="R211" s="37"/>
    </row>
    <row r="212" spans="1:18" ht="21" customHeight="1">
      <c r="A212" s="17"/>
      <c r="B212" s="103"/>
      <c r="C212" s="48"/>
      <c r="D212" s="326"/>
      <c r="E212" s="89"/>
      <c r="F212" s="106"/>
      <c r="G212" s="106"/>
      <c r="H212" s="107"/>
      <c r="I212" s="76"/>
      <c r="J212" s="77"/>
      <c r="K212" s="25"/>
      <c r="L212" s="53"/>
      <c r="M212" s="54"/>
      <c r="N212" s="95"/>
      <c r="O212" s="56"/>
      <c r="P212" s="79"/>
      <c r="Q212" s="31"/>
      <c r="R212" s="58"/>
    </row>
    <row r="213" spans="1:18" ht="21" customHeight="1">
      <c r="A213" s="13">
        <v>104</v>
      </c>
      <c r="B213" s="81"/>
      <c r="C213" s="60"/>
      <c r="D213" s="297"/>
      <c r="E213" s="62"/>
      <c r="F213" s="108"/>
      <c r="G213" s="108"/>
      <c r="H213" s="37"/>
      <c r="I213" s="64"/>
      <c r="J213" s="85"/>
      <c r="K213" s="40"/>
      <c r="L213" s="67"/>
      <c r="M213" s="68"/>
      <c r="N213" s="43"/>
      <c r="O213" s="86"/>
      <c r="P213" s="93"/>
      <c r="Q213" s="46"/>
      <c r="R213" s="37"/>
    </row>
    <row r="214" spans="1:18" ht="21" customHeight="1">
      <c r="A214" s="17"/>
      <c r="B214" s="103"/>
      <c r="C214" s="48"/>
      <c r="D214" s="326"/>
      <c r="E214" s="89"/>
      <c r="F214" s="106"/>
      <c r="G214" s="106"/>
      <c r="H214" s="107"/>
      <c r="I214" s="76"/>
      <c r="J214" s="77"/>
      <c r="K214" s="25"/>
      <c r="L214" s="53"/>
      <c r="M214" s="54"/>
      <c r="N214" s="95"/>
      <c r="O214" s="56"/>
      <c r="P214" s="79"/>
      <c r="Q214" s="31"/>
      <c r="R214" s="58"/>
    </row>
    <row r="215" spans="1:18" ht="21" customHeight="1">
      <c r="A215" s="13">
        <v>105</v>
      </c>
      <c r="B215" s="81"/>
      <c r="C215" s="60"/>
      <c r="D215" s="297"/>
      <c r="E215" s="62"/>
      <c r="F215" s="108"/>
      <c r="G215" s="108"/>
      <c r="H215" s="37"/>
      <c r="I215" s="64"/>
      <c r="J215" s="85"/>
      <c r="K215" s="40"/>
      <c r="L215" s="67"/>
      <c r="M215" s="68"/>
      <c r="N215" s="43"/>
      <c r="O215" s="86"/>
      <c r="P215" s="93"/>
      <c r="Q215" s="46"/>
      <c r="R215" s="37"/>
    </row>
    <row r="216" spans="1:18" ht="21" customHeight="1">
      <c r="A216" s="17"/>
      <c r="B216" s="103"/>
      <c r="C216" s="48"/>
      <c r="D216" s="326"/>
      <c r="E216" s="89"/>
      <c r="F216" s="106"/>
      <c r="G216" s="106"/>
      <c r="H216" s="58"/>
      <c r="I216" s="76"/>
      <c r="J216" s="77"/>
      <c r="K216" s="25"/>
      <c r="L216" s="53"/>
      <c r="M216" s="54"/>
      <c r="N216" s="95"/>
      <c r="O216" s="56"/>
      <c r="P216" s="79"/>
      <c r="Q216" s="31"/>
      <c r="R216" s="58"/>
    </row>
    <row r="217" spans="1:18" ht="21" customHeight="1">
      <c r="A217" s="13">
        <v>106</v>
      </c>
      <c r="B217" s="81"/>
      <c r="C217" s="60"/>
      <c r="D217" s="297"/>
      <c r="E217" s="62"/>
      <c r="F217" s="108"/>
      <c r="G217" s="108"/>
      <c r="H217" s="37"/>
      <c r="I217" s="64"/>
      <c r="J217" s="85"/>
      <c r="K217" s="40"/>
      <c r="L217" s="67"/>
      <c r="M217" s="68"/>
      <c r="N217" s="43"/>
      <c r="O217" s="86"/>
      <c r="P217" s="93"/>
      <c r="Q217" s="46"/>
      <c r="R217" s="37"/>
    </row>
    <row r="218" spans="1:18" ht="21" customHeight="1">
      <c r="A218" s="17"/>
      <c r="B218" s="103"/>
      <c r="C218" s="48"/>
      <c r="D218" s="326"/>
      <c r="E218" s="89"/>
      <c r="F218" s="106"/>
      <c r="G218" s="106"/>
      <c r="H218" s="58"/>
      <c r="I218" s="76"/>
      <c r="J218" s="77"/>
      <c r="K218" s="25"/>
      <c r="L218" s="53"/>
      <c r="M218" s="54"/>
      <c r="N218" s="95"/>
      <c r="O218" s="56"/>
      <c r="P218" s="79"/>
      <c r="Q218" s="109"/>
      <c r="R218" s="58"/>
    </row>
    <row r="219" spans="1:18" ht="21" customHeight="1">
      <c r="A219" s="13">
        <v>107</v>
      </c>
      <c r="B219" s="81"/>
      <c r="C219" s="60"/>
      <c r="D219" s="297"/>
      <c r="E219" s="62"/>
      <c r="F219" s="108"/>
      <c r="G219" s="108"/>
      <c r="H219" s="37"/>
      <c r="I219" s="64"/>
      <c r="J219" s="85"/>
      <c r="K219" s="40"/>
      <c r="L219" s="110"/>
      <c r="M219" s="54"/>
      <c r="N219" s="101"/>
      <c r="O219" s="111"/>
      <c r="P219" s="102"/>
      <c r="Q219" s="112"/>
      <c r="R219" s="94"/>
    </row>
    <row r="220" spans="1:18" ht="21" customHeight="1">
      <c r="A220" s="17"/>
      <c r="B220" s="72"/>
      <c r="C220" s="113"/>
      <c r="D220" s="114"/>
      <c r="E220" s="115"/>
      <c r="F220" s="116"/>
      <c r="G220" s="116"/>
      <c r="H220" s="117"/>
      <c r="I220" s="118"/>
      <c r="J220" s="119"/>
      <c r="K220" s="120"/>
      <c r="L220" s="121"/>
      <c r="M220" s="122"/>
      <c r="N220" s="92"/>
      <c r="O220" s="56"/>
      <c r="P220" s="79"/>
      <c r="Q220" s="31"/>
      <c r="R220" s="58"/>
    </row>
    <row r="221" spans="1:18" ht="21" customHeight="1" thickBot="1">
      <c r="A221" s="123">
        <v>108</v>
      </c>
      <c r="B221" s="141"/>
      <c r="C221" s="125"/>
      <c r="D221" s="305"/>
      <c r="E221" s="127"/>
      <c r="F221" s="128"/>
      <c r="G221" s="128"/>
      <c r="H221" s="129"/>
      <c r="I221" s="130"/>
      <c r="J221" s="131"/>
      <c r="K221" s="132"/>
      <c r="L221" s="133"/>
      <c r="M221" s="134"/>
      <c r="N221" s="135"/>
      <c r="O221" s="136"/>
      <c r="P221" s="137"/>
      <c r="Q221" s="138"/>
      <c r="R221" s="139"/>
    </row>
    <row r="222" spans="1:18" ht="21" customHeight="1" thickTop="1">
      <c r="A222" s="142"/>
      <c r="B222" s="272"/>
      <c r="C222" s="48"/>
      <c r="D222" s="326"/>
      <c r="E222" s="89"/>
      <c r="F222" s="21"/>
      <c r="G222" s="21"/>
      <c r="H222" s="22"/>
      <c r="I222" s="23"/>
      <c r="J222" s="24"/>
      <c r="K222" s="25"/>
      <c r="L222" s="26"/>
      <c r="M222" s="27"/>
      <c r="N222" s="28"/>
      <c r="O222" s="29"/>
      <c r="P222" s="30"/>
      <c r="Q222" s="31"/>
      <c r="R222" s="32"/>
    </row>
    <row r="223" spans="1:18" ht="21" customHeight="1">
      <c r="A223" s="15"/>
      <c r="B223" s="81"/>
      <c r="C223" s="60"/>
      <c r="D223" s="297"/>
      <c r="E223" s="62"/>
      <c r="F223" s="36"/>
      <c r="G223" s="36"/>
      <c r="H223" s="37"/>
      <c r="I223" s="38"/>
      <c r="J223" s="39"/>
      <c r="K223" s="40"/>
      <c r="L223" s="41"/>
      <c r="M223" s="42"/>
      <c r="N223" s="43"/>
      <c r="O223" s="44"/>
      <c r="P223" s="45"/>
      <c r="Q223" s="46"/>
      <c r="R223" s="37"/>
    </row>
    <row r="224" spans="1:18" ht="21" customHeight="1">
      <c r="A224" s="17"/>
      <c r="B224" s="272"/>
      <c r="C224" s="48"/>
      <c r="D224" s="91"/>
      <c r="E224" s="89"/>
      <c r="F224" s="50"/>
      <c r="G224" s="50"/>
      <c r="H224" s="22"/>
      <c r="I224" s="51"/>
      <c r="J224" s="52"/>
      <c r="K224" s="25"/>
      <c r="L224" s="53"/>
      <c r="M224" s="54"/>
      <c r="N224" s="55"/>
      <c r="O224" s="56"/>
      <c r="P224" s="57"/>
      <c r="Q224" s="31"/>
      <c r="R224" s="58"/>
    </row>
    <row r="225" spans="1:18" ht="21" customHeight="1">
      <c r="A225" s="13"/>
      <c r="B225" s="81"/>
      <c r="C225" s="60"/>
      <c r="D225" s="297"/>
      <c r="E225" s="62"/>
      <c r="F225" s="62"/>
      <c r="G225" s="62"/>
      <c r="H225" s="63"/>
      <c r="I225" s="64"/>
      <c r="J225" s="65"/>
      <c r="K225" s="66"/>
      <c r="L225" s="67"/>
      <c r="M225" s="68"/>
      <c r="N225" s="69"/>
      <c r="O225" s="44"/>
      <c r="P225" s="70"/>
      <c r="Q225" s="46"/>
      <c r="R225" s="37"/>
    </row>
    <row r="226" spans="1:18" ht="21" customHeight="1">
      <c r="A226" s="71"/>
      <c r="B226" s="72"/>
      <c r="C226" s="48"/>
      <c r="D226" s="326"/>
      <c r="E226" s="89"/>
      <c r="F226" s="74"/>
      <c r="G226" s="74"/>
      <c r="H226" s="75"/>
      <c r="I226" s="140"/>
      <c r="J226" s="116"/>
      <c r="K226" s="25"/>
      <c r="L226" s="53"/>
      <c r="M226" s="54"/>
      <c r="N226" s="78"/>
      <c r="O226" s="56"/>
      <c r="P226" s="79"/>
      <c r="Q226" s="31"/>
      <c r="R226" s="58"/>
    </row>
    <row r="227" spans="1:18" ht="21" customHeight="1">
      <c r="A227" s="80"/>
      <c r="B227" s="81"/>
      <c r="C227" s="60"/>
      <c r="D227" s="297"/>
      <c r="E227" s="62"/>
      <c r="F227" s="83"/>
      <c r="G227" s="83"/>
      <c r="H227" s="84"/>
      <c r="I227" s="64"/>
      <c r="J227" s="85"/>
      <c r="K227" s="40"/>
      <c r="L227" s="67"/>
      <c r="M227" s="68"/>
      <c r="N227" s="43"/>
      <c r="O227" s="86"/>
      <c r="P227" s="87"/>
      <c r="Q227" s="46"/>
      <c r="R227" s="37"/>
    </row>
    <row r="228" spans="1:18" ht="21" customHeight="1">
      <c r="A228" s="71"/>
      <c r="B228" s="72"/>
      <c r="C228" s="48"/>
      <c r="D228" s="326"/>
      <c r="E228" s="89"/>
      <c r="F228" s="89"/>
      <c r="G228" s="89"/>
      <c r="H228" s="75"/>
      <c r="I228" s="76"/>
      <c r="J228" s="77"/>
      <c r="K228" s="25"/>
      <c r="L228" s="53"/>
      <c r="M228" s="54"/>
      <c r="N228" s="55"/>
      <c r="O228" s="56"/>
      <c r="P228" s="79"/>
      <c r="Q228" s="31"/>
      <c r="R228" s="58"/>
    </row>
    <row r="229" spans="1:18" ht="21" customHeight="1">
      <c r="A229" s="80"/>
      <c r="B229" s="81"/>
      <c r="C229" s="60"/>
      <c r="D229" s="297"/>
      <c r="E229" s="62"/>
      <c r="F229" s="62"/>
      <c r="G229" s="62"/>
      <c r="H229" s="84"/>
      <c r="I229" s="64"/>
      <c r="J229" s="85"/>
      <c r="K229" s="40"/>
      <c r="L229" s="67"/>
      <c r="M229" s="68"/>
      <c r="N229" s="69"/>
      <c r="O229" s="86"/>
      <c r="P229" s="87"/>
      <c r="Q229" s="46"/>
      <c r="R229" s="37"/>
    </row>
    <row r="230" spans="1:18" ht="21" customHeight="1">
      <c r="A230" s="17"/>
      <c r="B230" s="72"/>
      <c r="C230" s="48"/>
      <c r="D230" s="306"/>
      <c r="E230" s="89"/>
      <c r="F230" s="89"/>
      <c r="G230" s="89"/>
      <c r="H230" s="58"/>
      <c r="I230" s="76"/>
      <c r="J230" s="77"/>
      <c r="K230" s="25"/>
      <c r="L230" s="53"/>
      <c r="M230" s="54"/>
      <c r="N230" s="92"/>
      <c r="O230" s="56"/>
      <c r="P230" s="79"/>
      <c r="Q230" s="31"/>
      <c r="R230" s="58"/>
    </row>
    <row r="231" spans="1:18" ht="21" customHeight="1">
      <c r="A231" s="80"/>
      <c r="B231" s="81"/>
      <c r="C231" s="60"/>
      <c r="D231" s="297"/>
      <c r="E231" s="62"/>
      <c r="F231" s="62"/>
      <c r="G231" s="62"/>
      <c r="H231" s="84"/>
      <c r="I231" s="64"/>
      <c r="J231" s="85"/>
      <c r="K231" s="40"/>
      <c r="L231" s="67"/>
      <c r="M231" s="68"/>
      <c r="N231" s="69"/>
      <c r="O231" s="86"/>
      <c r="P231" s="93"/>
      <c r="Q231" s="46"/>
      <c r="R231" s="37"/>
    </row>
    <row r="232" spans="1:18" ht="21" customHeight="1">
      <c r="A232" s="17"/>
      <c r="B232" s="72"/>
      <c r="C232" s="48"/>
      <c r="D232" s="326"/>
      <c r="E232" s="89"/>
      <c r="F232" s="89"/>
      <c r="G232" s="89"/>
      <c r="H232" s="94"/>
      <c r="I232" s="76"/>
      <c r="J232" s="77"/>
      <c r="K232" s="25"/>
      <c r="L232" s="53"/>
      <c r="M232" s="54"/>
      <c r="N232" s="92"/>
      <c r="O232" s="56"/>
      <c r="P232" s="79"/>
      <c r="Q232" s="31"/>
      <c r="R232" s="58"/>
    </row>
    <row r="233" spans="1:18" ht="21" customHeight="1">
      <c r="A233" s="13"/>
      <c r="B233" s="81"/>
      <c r="C233" s="60"/>
      <c r="D233" s="61"/>
      <c r="E233" s="62"/>
      <c r="F233" s="62"/>
      <c r="G233" s="62"/>
      <c r="H233" s="37"/>
      <c r="I233" s="64"/>
      <c r="J233" s="85"/>
      <c r="K233" s="40"/>
      <c r="L233" s="67"/>
      <c r="M233" s="68"/>
      <c r="N233" s="69"/>
      <c r="O233" s="86"/>
      <c r="P233" s="93"/>
      <c r="Q233" s="46"/>
      <c r="R233" s="37"/>
    </row>
    <row r="234" spans="1:18" ht="21" customHeight="1">
      <c r="A234" s="18"/>
      <c r="B234" s="72"/>
      <c r="C234" s="48"/>
      <c r="D234" s="326"/>
      <c r="E234" s="89"/>
      <c r="F234" s="74"/>
      <c r="G234" s="74"/>
      <c r="H234" s="94"/>
      <c r="I234" s="76"/>
      <c r="J234" s="77"/>
      <c r="K234" s="25"/>
      <c r="L234" s="53"/>
      <c r="M234" s="54"/>
      <c r="N234" s="95"/>
      <c r="O234" s="96"/>
      <c r="P234" s="79"/>
      <c r="Q234" s="31"/>
      <c r="R234" s="58"/>
    </row>
    <row r="235" spans="1:18" ht="21" customHeight="1">
      <c r="A235" s="13"/>
      <c r="B235" s="81"/>
      <c r="C235" s="60"/>
      <c r="D235" s="61"/>
      <c r="E235" s="62"/>
      <c r="F235" s="97"/>
      <c r="G235" s="97"/>
      <c r="H235" s="98"/>
      <c r="I235" s="64"/>
      <c r="J235" s="85"/>
      <c r="K235" s="40"/>
      <c r="L235" s="67"/>
      <c r="M235" s="68"/>
      <c r="N235" s="43"/>
      <c r="O235" s="86"/>
      <c r="P235" s="93"/>
      <c r="Q235" s="46"/>
      <c r="R235" s="37"/>
    </row>
    <row r="236" spans="1:18" ht="21" customHeight="1">
      <c r="A236" s="17"/>
      <c r="B236" s="72"/>
      <c r="C236" s="48"/>
      <c r="D236" s="326"/>
      <c r="E236" s="89"/>
      <c r="F236" s="74"/>
      <c r="G236" s="74"/>
      <c r="H236" s="22"/>
      <c r="I236" s="76"/>
      <c r="J236" s="77"/>
      <c r="K236" s="25"/>
      <c r="L236" s="53"/>
      <c r="M236" s="54"/>
      <c r="N236" s="95"/>
      <c r="O236" s="96"/>
      <c r="P236" s="79"/>
      <c r="Q236" s="31"/>
      <c r="R236" s="58"/>
    </row>
    <row r="237" spans="1:18" ht="21" customHeight="1">
      <c r="A237" s="13"/>
      <c r="B237" s="81"/>
      <c r="C237" s="60"/>
      <c r="D237" s="297"/>
      <c r="E237" s="62"/>
      <c r="F237" s="97"/>
      <c r="G237" s="97"/>
      <c r="H237" s="100"/>
      <c r="I237" s="64"/>
      <c r="J237" s="85"/>
      <c r="K237" s="40"/>
      <c r="L237" s="67"/>
      <c r="M237" s="68"/>
      <c r="N237" s="43"/>
      <c r="O237" s="86"/>
      <c r="P237" s="93"/>
      <c r="Q237" s="46"/>
      <c r="R237" s="37"/>
    </row>
    <row r="238" spans="1:18" ht="21" customHeight="1">
      <c r="A238" s="18"/>
      <c r="B238" s="72"/>
      <c r="C238" s="48"/>
      <c r="D238" s="99"/>
      <c r="E238" s="89"/>
      <c r="F238" s="74"/>
      <c r="G238" s="74"/>
      <c r="H238" s="22"/>
      <c r="I238" s="76"/>
      <c r="J238" s="77"/>
      <c r="K238" s="25"/>
      <c r="L238" s="53"/>
      <c r="M238" s="54"/>
      <c r="N238" s="95"/>
      <c r="O238" s="96"/>
      <c r="P238" s="79"/>
      <c r="Q238" s="31"/>
      <c r="R238" s="58"/>
    </row>
    <row r="239" spans="1:18" ht="21" customHeight="1">
      <c r="A239" s="13"/>
      <c r="B239" s="81"/>
      <c r="C239" s="60"/>
      <c r="D239" s="297"/>
      <c r="E239" s="62"/>
      <c r="F239" s="97"/>
      <c r="G239" s="97"/>
      <c r="H239" s="63"/>
      <c r="I239" s="64"/>
      <c r="J239" s="85"/>
      <c r="K239" s="40"/>
      <c r="L239" s="67"/>
      <c r="M239" s="68"/>
      <c r="N239" s="101"/>
      <c r="O239" s="86"/>
      <c r="P239" s="102"/>
      <c r="Q239" s="46"/>
      <c r="R239" s="37"/>
    </row>
    <row r="240" spans="1:18" ht="21" customHeight="1">
      <c r="A240" s="17"/>
      <c r="B240" s="72"/>
      <c r="C240" s="48"/>
      <c r="D240" s="99"/>
      <c r="E240" s="89"/>
      <c r="F240" s="89"/>
      <c r="G240" s="89"/>
      <c r="H240" s="58"/>
      <c r="I240" s="76"/>
      <c r="J240" s="77"/>
      <c r="K240" s="25"/>
      <c r="L240" s="53"/>
      <c r="M240" s="54"/>
      <c r="N240" s="92"/>
      <c r="O240" s="56"/>
      <c r="P240" s="79"/>
      <c r="Q240" s="31"/>
      <c r="R240" s="58"/>
    </row>
    <row r="241" spans="1:18" ht="21" customHeight="1">
      <c r="A241" s="13"/>
      <c r="B241" s="81"/>
      <c r="C241" s="60"/>
      <c r="D241" s="61"/>
      <c r="E241" s="62"/>
      <c r="F241" s="62"/>
      <c r="G241" s="62"/>
      <c r="H241" s="37"/>
      <c r="I241" s="64"/>
      <c r="J241" s="85"/>
      <c r="K241" s="40"/>
      <c r="L241" s="67"/>
      <c r="M241" s="68"/>
      <c r="N241" s="69"/>
      <c r="O241" s="86"/>
      <c r="P241" s="93"/>
      <c r="Q241" s="46"/>
      <c r="R241" s="37"/>
    </row>
    <row r="242" spans="1:18" ht="21" customHeight="1">
      <c r="A242" s="18"/>
      <c r="B242" s="72"/>
      <c r="C242" s="48"/>
      <c r="D242" s="91"/>
      <c r="E242" s="89"/>
      <c r="F242" s="74"/>
      <c r="G242" s="74"/>
      <c r="H242" s="22"/>
      <c r="I242" s="76"/>
      <c r="J242" s="77"/>
      <c r="K242" s="25"/>
      <c r="L242" s="53"/>
      <c r="M242" s="54"/>
      <c r="N242" s="78"/>
      <c r="O242" s="96"/>
      <c r="P242" s="79"/>
      <c r="Q242" s="31"/>
      <c r="R242" s="58"/>
    </row>
    <row r="243" spans="1:18" ht="21" customHeight="1">
      <c r="A243" s="13"/>
      <c r="B243" s="81"/>
      <c r="C243" s="60"/>
      <c r="D243" s="61"/>
      <c r="E243" s="62"/>
      <c r="F243" s="97"/>
      <c r="G243" s="97"/>
      <c r="H243" s="63"/>
      <c r="I243" s="64"/>
      <c r="J243" s="85"/>
      <c r="K243" s="40"/>
      <c r="L243" s="67"/>
      <c r="M243" s="68"/>
      <c r="N243" s="43"/>
      <c r="O243" s="86"/>
      <c r="P243" s="93"/>
      <c r="Q243" s="46"/>
      <c r="R243" s="37"/>
    </row>
    <row r="244" spans="1:18" ht="21" customHeight="1">
      <c r="A244" s="18"/>
      <c r="B244" s="72"/>
      <c r="C244" s="48"/>
      <c r="D244" s="326"/>
      <c r="E244" s="89"/>
      <c r="F244" s="74"/>
      <c r="G244" s="74"/>
      <c r="H244" s="22"/>
      <c r="I244" s="76"/>
      <c r="J244" s="77"/>
      <c r="K244" s="25"/>
      <c r="L244" s="53"/>
      <c r="M244" s="54"/>
      <c r="N244" s="78"/>
      <c r="O244" s="96"/>
      <c r="P244" s="79"/>
      <c r="Q244" s="31"/>
      <c r="R244" s="58"/>
    </row>
    <row r="245" spans="1:18" ht="21" customHeight="1">
      <c r="A245" s="13"/>
      <c r="B245" s="81"/>
      <c r="C245" s="60"/>
      <c r="D245" s="297"/>
      <c r="E245" s="62"/>
      <c r="F245" s="97"/>
      <c r="G245" s="97"/>
      <c r="H245" s="63"/>
      <c r="I245" s="64"/>
      <c r="J245" s="85"/>
      <c r="K245" s="40"/>
      <c r="L245" s="67"/>
      <c r="M245" s="68"/>
      <c r="N245" s="43"/>
      <c r="O245" s="86"/>
      <c r="P245" s="93"/>
      <c r="Q245" s="46"/>
      <c r="R245" s="37"/>
    </row>
    <row r="246" spans="1:18" ht="21" customHeight="1">
      <c r="A246" s="17"/>
      <c r="B246" s="103"/>
      <c r="C246" s="48"/>
      <c r="D246" s="326"/>
      <c r="E246" s="89"/>
      <c r="F246" s="74"/>
      <c r="G246" s="74"/>
      <c r="H246" s="75"/>
      <c r="I246" s="76"/>
      <c r="J246" s="77"/>
      <c r="K246" s="25"/>
      <c r="L246" s="53"/>
      <c r="M246" s="54"/>
      <c r="N246" s="95"/>
      <c r="O246" s="96"/>
      <c r="P246" s="79"/>
      <c r="Q246" s="31"/>
      <c r="R246" s="58"/>
    </row>
    <row r="247" spans="1:18" ht="21" customHeight="1">
      <c r="A247" s="13"/>
      <c r="B247" s="81"/>
      <c r="C247" s="60"/>
      <c r="D247" s="297"/>
      <c r="E247" s="62"/>
      <c r="F247" s="97"/>
      <c r="G247" s="97"/>
      <c r="H247" s="84"/>
      <c r="I247" s="64"/>
      <c r="J247" s="85"/>
      <c r="K247" s="40"/>
      <c r="L247" s="67"/>
      <c r="M247" s="68"/>
      <c r="N247" s="105"/>
      <c r="O247" s="86"/>
      <c r="P247" s="93"/>
      <c r="Q247" s="46"/>
      <c r="R247" s="37"/>
    </row>
    <row r="248" spans="1:18" ht="21" customHeight="1">
      <c r="A248" s="17"/>
      <c r="B248" s="72"/>
      <c r="C248" s="48"/>
      <c r="D248" s="99"/>
      <c r="E248" s="89"/>
      <c r="F248" s="106"/>
      <c r="G248" s="106"/>
      <c r="H248" s="107"/>
      <c r="I248" s="76"/>
      <c r="J248" s="77"/>
      <c r="K248" s="25"/>
      <c r="L248" s="53"/>
      <c r="M248" s="54"/>
      <c r="N248" s="95"/>
      <c r="O248" s="96"/>
      <c r="P248" s="79"/>
      <c r="Q248" s="31"/>
      <c r="R248" s="58"/>
    </row>
    <row r="249" spans="1:18" ht="21" customHeight="1">
      <c r="A249" s="13"/>
      <c r="B249" s="81"/>
      <c r="C249" s="60"/>
      <c r="D249" s="61"/>
      <c r="E249" s="62"/>
      <c r="F249" s="108"/>
      <c r="G249" s="108"/>
      <c r="H249" s="37"/>
      <c r="I249" s="64"/>
      <c r="J249" s="85"/>
      <c r="K249" s="40"/>
      <c r="L249" s="67"/>
      <c r="M249" s="68"/>
      <c r="N249" s="43"/>
      <c r="O249" s="86"/>
      <c r="P249" s="93"/>
      <c r="Q249" s="46"/>
      <c r="R249" s="37"/>
    </row>
    <row r="250" spans="1:18" ht="21" customHeight="1">
      <c r="A250" s="17"/>
      <c r="B250" s="72"/>
      <c r="C250" s="48"/>
      <c r="D250" s="99"/>
      <c r="E250" s="89"/>
      <c r="F250" s="106"/>
      <c r="G250" s="106"/>
      <c r="H250" s="107"/>
      <c r="I250" s="76"/>
      <c r="J250" s="77"/>
      <c r="K250" s="25"/>
      <c r="L250" s="53"/>
      <c r="M250" s="54"/>
      <c r="N250" s="95"/>
      <c r="O250" s="96"/>
      <c r="P250" s="79"/>
      <c r="Q250" s="31"/>
      <c r="R250" s="58"/>
    </row>
    <row r="251" spans="1:18" ht="21" customHeight="1">
      <c r="A251" s="13"/>
      <c r="B251" s="81"/>
      <c r="C251" s="60"/>
      <c r="D251" s="61"/>
      <c r="E251" s="62"/>
      <c r="F251" s="108"/>
      <c r="G251" s="108"/>
      <c r="H251" s="37"/>
      <c r="I251" s="64"/>
      <c r="J251" s="85"/>
      <c r="K251" s="40"/>
      <c r="L251" s="67"/>
      <c r="M251" s="68"/>
      <c r="N251" s="43"/>
      <c r="O251" s="86"/>
      <c r="P251" s="93"/>
      <c r="Q251" s="46"/>
      <c r="R251" s="37"/>
    </row>
    <row r="252" spans="1:18" ht="21" customHeight="1">
      <c r="A252" s="17"/>
      <c r="B252" s="72"/>
      <c r="C252" s="48"/>
      <c r="D252" s="326"/>
      <c r="E252" s="89"/>
      <c r="F252" s="106"/>
      <c r="G252" s="106"/>
      <c r="H252" s="58"/>
      <c r="I252" s="76"/>
      <c r="J252" s="77"/>
      <c r="K252" s="25"/>
      <c r="L252" s="53"/>
      <c r="M252" s="54"/>
      <c r="N252" s="95"/>
      <c r="O252" s="96"/>
      <c r="P252" s="79"/>
      <c r="Q252" s="31"/>
      <c r="R252" s="58"/>
    </row>
    <row r="253" spans="1:18" ht="21" customHeight="1">
      <c r="A253" s="13"/>
      <c r="B253" s="81"/>
      <c r="C253" s="60"/>
      <c r="D253" s="297"/>
      <c r="E253" s="62"/>
      <c r="F253" s="108"/>
      <c r="G253" s="108"/>
      <c r="H253" s="37"/>
      <c r="I253" s="64"/>
      <c r="J253" s="85"/>
      <c r="K253" s="40"/>
      <c r="L253" s="67"/>
      <c r="M253" s="68"/>
      <c r="N253" s="43"/>
      <c r="O253" s="86"/>
      <c r="P253" s="93"/>
      <c r="Q253" s="46"/>
      <c r="R253" s="37"/>
    </row>
    <row r="254" spans="1:18" ht="21" customHeight="1">
      <c r="A254" s="17"/>
      <c r="B254" s="103"/>
      <c r="C254" s="48"/>
      <c r="D254" s="326"/>
      <c r="E254" s="89"/>
      <c r="F254" s="106"/>
      <c r="G254" s="106"/>
      <c r="H254" s="58"/>
      <c r="I254" s="76"/>
      <c r="J254" s="77"/>
      <c r="K254" s="25"/>
      <c r="L254" s="53"/>
      <c r="M254" s="54"/>
      <c r="N254" s="95"/>
      <c r="O254" s="96"/>
      <c r="P254" s="79"/>
      <c r="Q254" s="31"/>
      <c r="R254" s="58"/>
    </row>
    <row r="255" spans="1:18" ht="21" customHeight="1">
      <c r="A255" s="13"/>
      <c r="B255" s="81"/>
      <c r="C255" s="60"/>
      <c r="D255" s="297"/>
      <c r="E255" s="62"/>
      <c r="F255" s="108"/>
      <c r="G255" s="108"/>
      <c r="H255" s="37"/>
      <c r="I255" s="64"/>
      <c r="J255" s="85"/>
      <c r="K255" s="40"/>
      <c r="L255" s="67"/>
      <c r="M255" s="68"/>
      <c r="N255" s="43"/>
      <c r="O255" s="86"/>
      <c r="P255" s="93"/>
      <c r="Q255" s="46"/>
      <c r="R255" s="37"/>
    </row>
    <row r="256" spans="1:18" ht="21" customHeight="1">
      <c r="A256" s="17"/>
      <c r="B256" s="72"/>
      <c r="C256" s="48"/>
      <c r="D256" s="306"/>
      <c r="E256" s="89"/>
      <c r="F256" s="89"/>
      <c r="G256" s="89"/>
      <c r="H256" s="94"/>
      <c r="I256" s="76"/>
      <c r="J256" s="77"/>
      <c r="K256" s="25"/>
      <c r="L256" s="53"/>
      <c r="M256" s="54"/>
      <c r="N256" s="95"/>
      <c r="O256" s="56"/>
      <c r="P256" s="79"/>
      <c r="Q256" s="31"/>
      <c r="R256" s="58"/>
    </row>
    <row r="257" spans="1:18" ht="21" customHeight="1">
      <c r="A257" s="13"/>
      <c r="B257" s="81"/>
      <c r="C257" s="60"/>
      <c r="D257" s="61"/>
      <c r="E257" s="62"/>
      <c r="F257" s="62"/>
      <c r="G257" s="62"/>
      <c r="H257" s="98"/>
      <c r="I257" s="64"/>
      <c r="J257" s="85"/>
      <c r="K257" s="40"/>
      <c r="L257" s="67"/>
      <c r="M257" s="68"/>
      <c r="N257" s="43"/>
      <c r="O257" s="86"/>
      <c r="P257" s="93"/>
      <c r="Q257" s="46"/>
      <c r="R257" s="37"/>
    </row>
    <row r="258" spans="1:18" ht="21" customHeight="1">
      <c r="A258" s="17"/>
      <c r="B258" s="72"/>
      <c r="C258" s="48"/>
      <c r="D258" s="326"/>
      <c r="E258" s="89"/>
      <c r="F258" s="89"/>
      <c r="G258" s="89"/>
      <c r="H258" s="94"/>
      <c r="I258" s="76"/>
      <c r="J258" s="77"/>
      <c r="K258" s="25"/>
      <c r="L258" s="53"/>
      <c r="M258" s="54"/>
      <c r="N258" s="95"/>
      <c r="O258" s="56"/>
      <c r="P258" s="79"/>
      <c r="Q258" s="31"/>
      <c r="R258" s="58"/>
    </row>
    <row r="259" spans="1:18" ht="21" customHeight="1">
      <c r="A259" s="13"/>
      <c r="B259" s="81"/>
      <c r="C259" s="60"/>
      <c r="D259" s="297"/>
      <c r="E259" s="62"/>
      <c r="F259" s="62"/>
      <c r="G259" s="62"/>
      <c r="H259" s="98"/>
      <c r="I259" s="64"/>
      <c r="J259" s="85"/>
      <c r="K259" s="40"/>
      <c r="L259" s="67"/>
      <c r="M259" s="68"/>
      <c r="N259" s="43"/>
      <c r="O259" s="86"/>
      <c r="P259" s="93"/>
      <c r="Q259" s="46"/>
      <c r="R259" s="37"/>
    </row>
    <row r="260" spans="1:18" ht="21" customHeight="1">
      <c r="A260" s="17"/>
      <c r="B260" s="72"/>
      <c r="C260" s="48"/>
      <c r="D260" s="99"/>
      <c r="E260" s="89"/>
      <c r="F260" s="106"/>
      <c r="G260" s="106"/>
      <c r="H260" s="22"/>
      <c r="I260" s="76"/>
      <c r="J260" s="77"/>
      <c r="K260" s="25"/>
      <c r="L260" s="53"/>
      <c r="M260" s="54"/>
      <c r="N260" s="95"/>
      <c r="O260" s="56"/>
      <c r="P260" s="79"/>
      <c r="Q260" s="31"/>
      <c r="R260" s="58"/>
    </row>
    <row r="261" spans="1:18" ht="21" customHeight="1">
      <c r="A261" s="13"/>
      <c r="B261" s="81"/>
      <c r="C261" s="60"/>
      <c r="D261" s="297"/>
      <c r="E261" s="62"/>
      <c r="F261" s="108"/>
      <c r="G261" s="108"/>
      <c r="H261" s="100"/>
      <c r="I261" s="64"/>
      <c r="J261" s="85"/>
      <c r="K261" s="40"/>
      <c r="L261" s="67"/>
      <c r="M261" s="68"/>
      <c r="N261" s="43"/>
      <c r="O261" s="86"/>
      <c r="P261" s="93"/>
      <c r="Q261" s="46"/>
      <c r="R261" s="37"/>
    </row>
    <row r="262" spans="1:18" ht="21" customHeight="1">
      <c r="A262" s="17"/>
      <c r="B262" s="72"/>
      <c r="C262" s="48"/>
      <c r="D262" s="326"/>
      <c r="E262" s="89"/>
      <c r="F262" s="106"/>
      <c r="G262" s="106"/>
      <c r="H262" s="22"/>
      <c r="I262" s="76"/>
      <c r="J262" s="77"/>
      <c r="K262" s="25"/>
      <c r="L262" s="53"/>
      <c r="M262" s="54"/>
      <c r="N262" s="95"/>
      <c r="O262" s="56"/>
      <c r="P262" s="79"/>
      <c r="Q262" s="109"/>
      <c r="R262" s="58"/>
    </row>
    <row r="263" spans="1:18" ht="21" customHeight="1">
      <c r="A263" s="13"/>
      <c r="B263" s="81"/>
      <c r="C263" s="60"/>
      <c r="D263" s="297"/>
      <c r="E263" s="62"/>
      <c r="F263" s="108"/>
      <c r="G263" s="108"/>
      <c r="H263" s="63"/>
      <c r="I263" s="64"/>
      <c r="J263" s="85"/>
      <c r="K263" s="40"/>
      <c r="L263" s="110"/>
      <c r="M263" s="54"/>
      <c r="N263" s="101"/>
      <c r="O263" s="111"/>
      <c r="P263" s="102"/>
      <c r="Q263" s="112"/>
      <c r="R263" s="94"/>
    </row>
    <row r="264" spans="1:18" ht="21" customHeight="1">
      <c r="A264" s="17"/>
      <c r="B264" s="72"/>
      <c r="C264" s="113"/>
      <c r="D264" s="303"/>
      <c r="E264" s="115"/>
      <c r="F264" s="116"/>
      <c r="G264" s="116"/>
      <c r="H264" s="117"/>
      <c r="I264" s="118"/>
      <c r="J264" s="119"/>
      <c r="K264" s="120"/>
      <c r="L264" s="121"/>
      <c r="M264" s="122"/>
      <c r="N264" s="92"/>
      <c r="O264" s="56"/>
      <c r="P264" s="79"/>
      <c r="Q264" s="31"/>
      <c r="R264" s="58"/>
    </row>
    <row r="265" spans="1:18" ht="21" customHeight="1" thickBot="1">
      <c r="A265" s="123"/>
      <c r="B265" s="273"/>
      <c r="C265" s="125"/>
      <c r="D265" s="305"/>
      <c r="E265" s="127"/>
      <c r="F265" s="128"/>
      <c r="G265" s="128"/>
      <c r="H265" s="129"/>
      <c r="I265" s="130"/>
      <c r="J265" s="131"/>
      <c r="K265" s="132"/>
      <c r="L265" s="133"/>
      <c r="M265" s="134"/>
      <c r="N265" s="135"/>
      <c r="O265" s="136"/>
      <c r="P265" s="137"/>
      <c r="Q265" s="138"/>
      <c r="R265" s="139"/>
    </row>
    <row r="266" spans="1:18" ht="21" customHeight="1" thickTop="1">
      <c r="A266" s="142"/>
      <c r="B266" s="272"/>
      <c r="C266" s="48"/>
      <c r="D266" s="326"/>
      <c r="E266" s="89"/>
      <c r="F266" s="21"/>
      <c r="G266" s="21"/>
      <c r="H266" s="22"/>
      <c r="I266" s="23"/>
      <c r="J266" s="24"/>
      <c r="K266" s="25"/>
      <c r="L266" s="26"/>
      <c r="M266" s="27"/>
      <c r="N266" s="28"/>
      <c r="O266" s="29"/>
      <c r="P266" s="30"/>
      <c r="Q266" s="31"/>
      <c r="R266" s="32"/>
    </row>
    <row r="267" spans="1:18" ht="21" customHeight="1">
      <c r="A267" s="15"/>
      <c r="B267" s="81"/>
      <c r="C267" s="60"/>
      <c r="D267" s="297"/>
      <c r="E267" s="62"/>
      <c r="F267" s="36"/>
      <c r="G267" s="36"/>
      <c r="H267" s="37"/>
      <c r="I267" s="38"/>
      <c r="J267" s="39"/>
      <c r="K267" s="40"/>
      <c r="L267" s="41"/>
      <c r="M267" s="42"/>
      <c r="N267" s="43"/>
      <c r="O267" s="44"/>
      <c r="P267" s="45"/>
      <c r="Q267" s="46"/>
      <c r="R267" s="37"/>
    </row>
    <row r="268" spans="1:18" ht="21" customHeight="1">
      <c r="A268" s="17"/>
      <c r="B268" s="272"/>
      <c r="C268" s="48"/>
      <c r="D268" s="91"/>
      <c r="E268" s="89"/>
      <c r="F268" s="50"/>
      <c r="G268" s="50"/>
      <c r="H268" s="22"/>
      <c r="I268" s="51"/>
      <c r="J268" s="52"/>
      <c r="K268" s="25"/>
      <c r="L268" s="53"/>
      <c r="M268" s="54"/>
      <c r="N268" s="55"/>
      <c r="O268" s="56"/>
      <c r="P268" s="57"/>
      <c r="Q268" s="31"/>
      <c r="R268" s="58"/>
    </row>
    <row r="269" spans="1:18" ht="21" customHeight="1">
      <c r="A269" s="13"/>
      <c r="B269" s="81"/>
      <c r="C269" s="60"/>
      <c r="D269" s="297"/>
      <c r="E269" s="62"/>
      <c r="F269" s="62"/>
      <c r="G269" s="62"/>
      <c r="H269" s="63"/>
      <c r="I269" s="64"/>
      <c r="J269" s="65"/>
      <c r="K269" s="66"/>
      <c r="L269" s="67"/>
      <c r="M269" s="68"/>
      <c r="N269" s="69"/>
      <c r="O269" s="44"/>
      <c r="P269" s="70"/>
      <c r="Q269" s="46"/>
      <c r="R269" s="37"/>
    </row>
    <row r="270" spans="1:18" ht="21" customHeight="1">
      <c r="A270" s="71"/>
      <c r="B270" s="72"/>
      <c r="C270" s="48"/>
      <c r="D270" s="326"/>
      <c r="E270" s="89"/>
      <c r="F270" s="74"/>
      <c r="G270" s="74"/>
      <c r="H270" s="75"/>
      <c r="I270" s="140"/>
      <c r="J270" s="116"/>
      <c r="K270" s="25"/>
      <c r="L270" s="53"/>
      <c r="M270" s="54"/>
      <c r="N270" s="78"/>
      <c r="O270" s="56"/>
      <c r="P270" s="79"/>
      <c r="Q270" s="31"/>
      <c r="R270" s="58"/>
    </row>
    <row r="271" spans="1:18" ht="21" customHeight="1">
      <c r="A271" s="80"/>
      <c r="B271" s="81"/>
      <c r="C271" s="60"/>
      <c r="D271" s="297"/>
      <c r="E271" s="62"/>
      <c r="F271" s="83"/>
      <c r="G271" s="83"/>
      <c r="H271" s="84"/>
      <c r="I271" s="64"/>
      <c r="J271" s="85"/>
      <c r="K271" s="40"/>
      <c r="L271" s="67"/>
      <c r="M271" s="68"/>
      <c r="N271" s="43"/>
      <c r="O271" s="86"/>
      <c r="P271" s="87"/>
      <c r="Q271" s="46"/>
      <c r="R271" s="37"/>
    </row>
    <row r="272" spans="1:18" ht="21" customHeight="1">
      <c r="A272" s="71"/>
      <c r="B272" s="72"/>
      <c r="C272" s="48"/>
      <c r="D272" s="326"/>
      <c r="E272" s="89"/>
      <c r="F272" s="89"/>
      <c r="G272" s="89"/>
      <c r="H272" s="75"/>
      <c r="I272" s="76"/>
      <c r="J272" s="77"/>
      <c r="K272" s="25"/>
      <c r="L272" s="53"/>
      <c r="M272" s="54"/>
      <c r="N272" s="55"/>
      <c r="O272" s="56"/>
      <c r="P272" s="79"/>
      <c r="Q272" s="31"/>
      <c r="R272" s="58"/>
    </row>
    <row r="273" spans="1:18" ht="21" customHeight="1">
      <c r="A273" s="80"/>
      <c r="B273" s="81"/>
      <c r="C273" s="60"/>
      <c r="D273" s="297"/>
      <c r="E273" s="62"/>
      <c r="F273" s="62"/>
      <c r="G273" s="62"/>
      <c r="H273" s="84"/>
      <c r="I273" s="64"/>
      <c r="J273" s="85"/>
      <c r="K273" s="40"/>
      <c r="L273" s="67"/>
      <c r="M273" s="68"/>
      <c r="N273" s="69"/>
      <c r="O273" s="86"/>
      <c r="P273" s="87"/>
      <c r="Q273" s="46"/>
      <c r="R273" s="37"/>
    </row>
    <row r="274" spans="1:18" ht="21" customHeight="1">
      <c r="A274" s="17"/>
      <c r="B274" s="72"/>
      <c r="C274" s="48"/>
      <c r="D274" s="306"/>
      <c r="E274" s="89"/>
      <c r="F274" s="89"/>
      <c r="G274" s="89"/>
      <c r="H274" s="58"/>
      <c r="I274" s="76"/>
      <c r="J274" s="77"/>
      <c r="K274" s="25"/>
      <c r="L274" s="53"/>
      <c r="M274" s="54"/>
      <c r="N274" s="92"/>
      <c r="O274" s="56"/>
      <c r="P274" s="79"/>
      <c r="Q274" s="31"/>
      <c r="R274" s="58"/>
    </row>
    <row r="275" spans="1:18" ht="21" customHeight="1">
      <c r="A275" s="80"/>
      <c r="B275" s="81"/>
      <c r="C275" s="60"/>
      <c r="D275" s="297"/>
      <c r="E275" s="62"/>
      <c r="F275" s="62"/>
      <c r="G275" s="62"/>
      <c r="H275" s="84"/>
      <c r="I275" s="64"/>
      <c r="J275" s="85"/>
      <c r="K275" s="40"/>
      <c r="L275" s="67"/>
      <c r="M275" s="68"/>
      <c r="N275" s="69"/>
      <c r="O275" s="86"/>
      <c r="P275" s="93"/>
      <c r="Q275" s="46"/>
      <c r="R275" s="37"/>
    </row>
    <row r="276" spans="1:18" ht="21" customHeight="1">
      <c r="A276" s="17"/>
      <c r="B276" s="72"/>
      <c r="C276" s="48"/>
      <c r="D276" s="326"/>
      <c r="E276" s="89"/>
      <c r="F276" s="89"/>
      <c r="G276" s="89"/>
      <c r="H276" s="94"/>
      <c r="I276" s="76"/>
      <c r="J276" s="77"/>
      <c r="K276" s="25"/>
      <c r="L276" s="53"/>
      <c r="M276" s="54"/>
      <c r="N276" s="92"/>
      <c r="O276" s="56"/>
      <c r="P276" s="79"/>
      <c r="Q276" s="31"/>
      <c r="R276" s="58"/>
    </row>
    <row r="277" spans="1:18" ht="21" customHeight="1">
      <c r="A277" s="13"/>
      <c r="B277" s="81"/>
      <c r="C277" s="60"/>
      <c r="D277" s="297"/>
      <c r="E277" s="62"/>
      <c r="F277" s="62"/>
      <c r="G277" s="62"/>
      <c r="H277" s="37"/>
      <c r="I277" s="64"/>
      <c r="J277" s="85"/>
      <c r="K277" s="40"/>
      <c r="L277" s="67"/>
      <c r="M277" s="68"/>
      <c r="N277" s="69"/>
      <c r="O277" s="86"/>
      <c r="P277" s="93"/>
      <c r="Q277" s="46"/>
      <c r="R277" s="37"/>
    </row>
    <row r="278" spans="1:18" ht="21" customHeight="1">
      <c r="A278" s="18"/>
      <c r="B278" s="72"/>
      <c r="C278" s="48"/>
      <c r="D278" s="326"/>
      <c r="E278" s="89"/>
      <c r="F278" s="74"/>
      <c r="G278" s="74"/>
      <c r="H278" s="94"/>
      <c r="I278" s="76"/>
      <c r="J278" s="77"/>
      <c r="K278" s="25"/>
      <c r="L278" s="53"/>
      <c r="M278" s="54"/>
      <c r="N278" s="95"/>
      <c r="O278" s="96"/>
      <c r="P278" s="79"/>
      <c r="Q278" s="31"/>
      <c r="R278" s="58"/>
    </row>
    <row r="279" spans="1:18" ht="21" customHeight="1">
      <c r="A279" s="13"/>
      <c r="B279" s="81"/>
      <c r="C279" s="60"/>
      <c r="D279" s="297"/>
      <c r="E279" s="62"/>
      <c r="F279" s="97"/>
      <c r="G279" s="97"/>
      <c r="H279" s="98"/>
      <c r="I279" s="64"/>
      <c r="J279" s="85"/>
      <c r="K279" s="40"/>
      <c r="L279" s="67"/>
      <c r="M279" s="68"/>
      <c r="N279" s="43"/>
      <c r="O279" s="86"/>
      <c r="P279" s="93"/>
      <c r="Q279" s="46"/>
      <c r="R279" s="37"/>
    </row>
    <row r="280" spans="1:18" ht="21" customHeight="1">
      <c r="A280" s="17"/>
      <c r="B280" s="72"/>
      <c r="C280" s="48"/>
      <c r="D280" s="326"/>
      <c r="E280" s="89"/>
      <c r="F280" s="74"/>
      <c r="G280" s="74"/>
      <c r="H280" s="22"/>
      <c r="I280" s="76"/>
      <c r="J280" s="77"/>
      <c r="K280" s="25"/>
      <c r="L280" s="53"/>
      <c r="M280" s="54"/>
      <c r="N280" s="95"/>
      <c r="O280" s="96"/>
      <c r="P280" s="79"/>
      <c r="Q280" s="31"/>
      <c r="R280" s="58"/>
    </row>
    <row r="281" spans="1:18" ht="21" customHeight="1">
      <c r="A281" s="13"/>
      <c r="B281" s="81"/>
      <c r="C281" s="60"/>
      <c r="D281" s="297"/>
      <c r="E281" s="62"/>
      <c r="F281" s="97"/>
      <c r="G281" s="97"/>
      <c r="H281" s="100"/>
      <c r="I281" s="64"/>
      <c r="J281" s="85"/>
      <c r="K281" s="40"/>
      <c r="L281" s="67"/>
      <c r="M281" s="68"/>
      <c r="N281" s="43"/>
      <c r="O281" s="86"/>
      <c r="P281" s="93"/>
      <c r="Q281" s="46"/>
      <c r="R281" s="37"/>
    </row>
    <row r="282" spans="1:18" ht="21" customHeight="1">
      <c r="A282" s="18"/>
      <c r="B282" s="72"/>
      <c r="C282" s="48"/>
      <c r="D282" s="99"/>
      <c r="E282" s="89"/>
      <c r="F282" s="74"/>
      <c r="G282" s="74"/>
      <c r="H282" s="22"/>
      <c r="I282" s="76"/>
      <c r="J282" s="77"/>
      <c r="K282" s="25"/>
      <c r="L282" s="53"/>
      <c r="M282" s="54"/>
      <c r="N282" s="95"/>
      <c r="O282" s="96"/>
      <c r="P282" s="79"/>
      <c r="Q282" s="31"/>
      <c r="R282" s="58"/>
    </row>
    <row r="283" spans="1:18" ht="21" customHeight="1">
      <c r="A283" s="13"/>
      <c r="B283" s="81"/>
      <c r="C283" s="60"/>
      <c r="D283" s="297"/>
      <c r="E283" s="62"/>
      <c r="F283" s="97"/>
      <c r="G283" s="97"/>
      <c r="H283" s="63"/>
      <c r="I283" s="64"/>
      <c r="J283" s="85"/>
      <c r="K283" s="40"/>
      <c r="L283" s="67"/>
      <c r="M283" s="68"/>
      <c r="N283" s="101"/>
      <c r="O283" s="86"/>
      <c r="P283" s="102"/>
      <c r="Q283" s="46"/>
      <c r="R283" s="37"/>
    </row>
    <row r="284" spans="1:18" ht="21" customHeight="1">
      <c r="A284" s="17"/>
      <c r="B284" s="72"/>
      <c r="C284" s="48"/>
      <c r="D284" s="326"/>
      <c r="E284" s="89"/>
      <c r="F284" s="89"/>
      <c r="G284" s="89"/>
      <c r="H284" s="58"/>
      <c r="I284" s="76"/>
      <c r="J284" s="77"/>
      <c r="K284" s="25"/>
      <c r="L284" s="53"/>
      <c r="M284" s="54"/>
      <c r="N284" s="92"/>
      <c r="O284" s="56"/>
      <c r="P284" s="79"/>
      <c r="Q284" s="31"/>
      <c r="R284" s="58"/>
    </row>
    <row r="285" spans="1:18" ht="21" customHeight="1">
      <c r="A285" s="13"/>
      <c r="B285" s="81"/>
      <c r="C285" s="60"/>
      <c r="D285" s="297"/>
      <c r="E285" s="62"/>
      <c r="F285" s="62"/>
      <c r="G285" s="62"/>
      <c r="H285" s="37"/>
      <c r="I285" s="64"/>
      <c r="J285" s="85"/>
      <c r="K285" s="40"/>
      <c r="L285" s="67"/>
      <c r="M285" s="68"/>
      <c r="N285" s="69"/>
      <c r="O285" s="86"/>
      <c r="P285" s="93"/>
      <c r="Q285" s="46"/>
      <c r="R285" s="37"/>
    </row>
    <row r="286" spans="1:18" ht="21" customHeight="1">
      <c r="A286" s="18"/>
      <c r="B286" s="72"/>
      <c r="C286" s="48"/>
      <c r="D286" s="306"/>
      <c r="E286" s="89"/>
      <c r="F286" s="74"/>
      <c r="G286" s="74"/>
      <c r="H286" s="22"/>
      <c r="I286" s="76"/>
      <c r="J286" s="77"/>
      <c r="K286" s="25"/>
      <c r="L286" s="53"/>
      <c r="M286" s="54"/>
      <c r="N286" s="78"/>
      <c r="O286" s="96"/>
      <c r="P286" s="79"/>
      <c r="Q286" s="31"/>
      <c r="R286" s="58"/>
    </row>
    <row r="287" spans="1:18" ht="21" customHeight="1">
      <c r="A287" s="13"/>
      <c r="B287" s="81"/>
      <c r="C287" s="60"/>
      <c r="D287" s="297"/>
      <c r="E287" s="62"/>
      <c r="F287" s="97"/>
      <c r="G287" s="97"/>
      <c r="H287" s="63"/>
      <c r="I287" s="64"/>
      <c r="J287" s="85"/>
      <c r="K287" s="40"/>
      <c r="L287" s="67"/>
      <c r="M287" s="68"/>
      <c r="N287" s="43"/>
      <c r="O287" s="86"/>
      <c r="P287" s="93"/>
      <c r="Q287" s="46"/>
      <c r="R287" s="37"/>
    </row>
    <row r="288" spans="1:18" ht="21" customHeight="1">
      <c r="A288" s="18"/>
      <c r="B288" s="72"/>
      <c r="C288" s="48"/>
      <c r="D288" s="326"/>
      <c r="E288" s="89"/>
      <c r="F288" s="74"/>
      <c r="G288" s="74"/>
      <c r="H288" s="22"/>
      <c r="I288" s="76"/>
      <c r="J288" s="77"/>
      <c r="K288" s="25"/>
      <c r="L288" s="53"/>
      <c r="M288" s="54"/>
      <c r="N288" s="78"/>
      <c r="O288" s="96"/>
      <c r="P288" s="79"/>
      <c r="Q288" s="31"/>
      <c r="R288" s="58"/>
    </row>
    <row r="289" spans="1:18" ht="21" customHeight="1">
      <c r="A289" s="13"/>
      <c r="B289" s="81"/>
      <c r="C289" s="60"/>
      <c r="D289" s="297"/>
      <c r="E289" s="62"/>
      <c r="F289" s="97"/>
      <c r="G289" s="97"/>
      <c r="H289" s="63"/>
      <c r="I289" s="64"/>
      <c r="J289" s="85"/>
      <c r="K289" s="40"/>
      <c r="L289" s="67"/>
      <c r="M289" s="68"/>
      <c r="N289" s="43"/>
      <c r="O289" s="86"/>
      <c r="P289" s="93"/>
      <c r="Q289" s="46"/>
      <c r="R289" s="37"/>
    </row>
    <row r="290" spans="1:18" ht="21" customHeight="1">
      <c r="A290" s="17"/>
      <c r="B290" s="103"/>
      <c r="C290" s="48"/>
      <c r="D290" s="326"/>
      <c r="E290" s="89"/>
      <c r="F290" s="74"/>
      <c r="G290" s="74"/>
      <c r="H290" s="75"/>
      <c r="I290" s="76"/>
      <c r="J290" s="77"/>
      <c r="K290" s="25"/>
      <c r="L290" s="53"/>
      <c r="M290" s="54"/>
      <c r="N290" s="95"/>
      <c r="O290" s="96"/>
      <c r="P290" s="79"/>
      <c r="Q290" s="31"/>
      <c r="R290" s="58"/>
    </row>
    <row r="291" spans="1:18" ht="21" customHeight="1">
      <c r="A291" s="13"/>
      <c r="B291" s="81"/>
      <c r="C291" s="60"/>
      <c r="D291" s="297"/>
      <c r="E291" s="62"/>
      <c r="F291" s="97"/>
      <c r="G291" s="97"/>
      <c r="H291" s="84"/>
      <c r="I291" s="64"/>
      <c r="J291" s="85"/>
      <c r="K291" s="40"/>
      <c r="L291" s="67"/>
      <c r="M291" s="68"/>
      <c r="N291" s="105"/>
      <c r="O291" s="86"/>
      <c r="P291" s="93"/>
      <c r="Q291" s="46"/>
      <c r="R291" s="37"/>
    </row>
    <row r="292" spans="1:18" ht="21" customHeight="1">
      <c r="A292" s="17"/>
      <c r="B292" s="103"/>
      <c r="C292" s="48"/>
      <c r="D292" s="326"/>
      <c r="E292" s="89"/>
      <c r="F292" s="106"/>
      <c r="G292" s="106"/>
      <c r="H292" s="107"/>
      <c r="I292" s="76"/>
      <c r="J292" s="77"/>
      <c r="K292" s="25"/>
      <c r="L292" s="53"/>
      <c r="M292" s="54"/>
      <c r="N292" s="95"/>
      <c r="O292" s="96"/>
      <c r="P292" s="79"/>
      <c r="Q292" s="31"/>
      <c r="R292" s="58"/>
    </row>
    <row r="293" spans="1:18" ht="21" customHeight="1">
      <c r="A293" s="13"/>
      <c r="B293" s="81"/>
      <c r="C293" s="60"/>
      <c r="D293" s="297"/>
      <c r="E293" s="62"/>
      <c r="F293" s="108"/>
      <c r="G293" s="108"/>
      <c r="H293" s="37"/>
      <c r="I293" s="64"/>
      <c r="J293" s="85"/>
      <c r="K293" s="40"/>
      <c r="L293" s="67"/>
      <c r="M293" s="68"/>
      <c r="N293" s="43"/>
      <c r="O293" s="86"/>
      <c r="P293" s="93"/>
      <c r="Q293" s="46"/>
      <c r="R293" s="37"/>
    </row>
    <row r="294" spans="1:18" ht="21" customHeight="1">
      <c r="A294" s="17"/>
      <c r="B294" s="103"/>
      <c r="C294" s="48"/>
      <c r="D294" s="326"/>
      <c r="E294" s="89"/>
      <c r="F294" s="106"/>
      <c r="G294" s="106"/>
      <c r="H294" s="107"/>
      <c r="I294" s="76"/>
      <c r="J294" s="77"/>
      <c r="K294" s="25"/>
      <c r="L294" s="53"/>
      <c r="M294" s="54"/>
      <c r="N294" s="95"/>
      <c r="O294" s="96"/>
      <c r="P294" s="79"/>
      <c r="Q294" s="31"/>
      <c r="R294" s="58"/>
    </row>
    <row r="295" spans="1:18" ht="21" customHeight="1">
      <c r="A295" s="13"/>
      <c r="B295" s="81"/>
      <c r="C295" s="60"/>
      <c r="D295" s="297"/>
      <c r="E295" s="62"/>
      <c r="F295" s="108"/>
      <c r="G295" s="108"/>
      <c r="H295" s="37"/>
      <c r="I295" s="64"/>
      <c r="J295" s="85"/>
      <c r="K295" s="40"/>
      <c r="L295" s="67"/>
      <c r="M295" s="68"/>
      <c r="N295" s="43"/>
      <c r="O295" s="86"/>
      <c r="P295" s="93"/>
      <c r="Q295" s="46"/>
      <c r="R295" s="37"/>
    </row>
    <row r="296" spans="1:18" ht="21" customHeight="1">
      <c r="A296" s="17"/>
      <c r="B296" s="103"/>
      <c r="C296" s="48"/>
      <c r="D296" s="326"/>
      <c r="E296" s="89"/>
      <c r="F296" s="106"/>
      <c r="G296" s="106"/>
      <c r="H296" s="58"/>
      <c r="I296" s="76"/>
      <c r="J296" s="77"/>
      <c r="K296" s="25"/>
      <c r="L296" s="53"/>
      <c r="M296" s="54"/>
      <c r="N296" s="95"/>
      <c r="O296" s="96"/>
      <c r="P296" s="79"/>
      <c r="Q296" s="31"/>
      <c r="R296" s="58"/>
    </row>
    <row r="297" spans="1:18" ht="21" customHeight="1">
      <c r="A297" s="13"/>
      <c r="B297" s="81"/>
      <c r="C297" s="60"/>
      <c r="D297" s="297"/>
      <c r="E297" s="62"/>
      <c r="F297" s="108"/>
      <c r="G297" s="108"/>
      <c r="H297" s="37"/>
      <c r="I297" s="64"/>
      <c r="J297" s="85"/>
      <c r="K297" s="40"/>
      <c r="L297" s="67"/>
      <c r="M297" s="68"/>
      <c r="N297" s="43"/>
      <c r="O297" s="86"/>
      <c r="P297" s="93"/>
      <c r="Q297" s="46"/>
      <c r="R297" s="37"/>
    </row>
    <row r="298" spans="1:18" ht="21" customHeight="1">
      <c r="A298" s="17"/>
      <c r="B298" s="103"/>
      <c r="C298" s="48"/>
      <c r="D298" s="326"/>
      <c r="E298" s="89"/>
      <c r="F298" s="106"/>
      <c r="G298" s="106"/>
      <c r="H298" s="58"/>
      <c r="I298" s="76"/>
      <c r="J298" s="77"/>
      <c r="K298" s="25"/>
      <c r="L298" s="53"/>
      <c r="M298" s="54"/>
      <c r="N298" s="95"/>
      <c r="O298" s="96"/>
      <c r="P298" s="79"/>
      <c r="Q298" s="31"/>
      <c r="R298" s="58"/>
    </row>
    <row r="299" spans="1:18" ht="21" customHeight="1">
      <c r="A299" s="13"/>
      <c r="B299" s="81"/>
      <c r="C299" s="60"/>
      <c r="D299" s="297"/>
      <c r="E299" s="62"/>
      <c r="F299" s="108"/>
      <c r="G299" s="108"/>
      <c r="H299" s="37"/>
      <c r="I299" s="64"/>
      <c r="J299" s="85"/>
      <c r="K299" s="40"/>
      <c r="L299" s="67"/>
      <c r="M299" s="68"/>
      <c r="N299" s="43"/>
      <c r="O299" s="86"/>
      <c r="P299" s="93"/>
      <c r="Q299" s="46"/>
      <c r="R299" s="37"/>
    </row>
    <row r="300" spans="1:18" ht="21" customHeight="1">
      <c r="A300" s="17"/>
      <c r="B300" s="72"/>
      <c r="C300" s="48"/>
      <c r="D300" s="306"/>
      <c r="E300" s="89"/>
      <c r="F300" s="89"/>
      <c r="G300" s="89"/>
      <c r="H300" s="94"/>
      <c r="I300" s="76"/>
      <c r="J300" s="77"/>
      <c r="K300" s="25"/>
      <c r="L300" s="53"/>
      <c r="M300" s="54"/>
      <c r="N300" s="95"/>
      <c r="O300" s="56"/>
      <c r="P300" s="79"/>
      <c r="Q300" s="31"/>
      <c r="R300" s="58"/>
    </row>
    <row r="301" spans="1:18" ht="21" customHeight="1">
      <c r="A301" s="13"/>
      <c r="B301" s="81"/>
      <c r="C301" s="60"/>
      <c r="D301" s="297"/>
      <c r="E301" s="62"/>
      <c r="F301" s="62"/>
      <c r="G301" s="62"/>
      <c r="H301" s="98"/>
      <c r="I301" s="64"/>
      <c r="J301" s="85"/>
      <c r="K301" s="40"/>
      <c r="L301" s="67"/>
      <c r="M301" s="68"/>
      <c r="N301" s="43"/>
      <c r="O301" s="86"/>
      <c r="P301" s="93"/>
      <c r="Q301" s="46"/>
      <c r="R301" s="37"/>
    </row>
    <row r="302" spans="1:18" ht="21" customHeight="1">
      <c r="A302" s="17"/>
      <c r="B302" s="72"/>
      <c r="C302" s="48"/>
      <c r="D302" s="326"/>
      <c r="E302" s="89"/>
      <c r="F302" s="89"/>
      <c r="G302" s="89"/>
      <c r="H302" s="94"/>
      <c r="I302" s="76"/>
      <c r="J302" s="77"/>
      <c r="K302" s="25"/>
      <c r="L302" s="53"/>
      <c r="M302" s="54"/>
      <c r="N302" s="95"/>
      <c r="O302" s="56"/>
      <c r="P302" s="79"/>
      <c r="Q302" s="31"/>
      <c r="R302" s="58"/>
    </row>
    <row r="303" spans="1:18" ht="21" customHeight="1">
      <c r="A303" s="13"/>
      <c r="B303" s="81"/>
      <c r="C303" s="60"/>
      <c r="D303" s="297"/>
      <c r="E303" s="62"/>
      <c r="F303" s="62"/>
      <c r="G303" s="62"/>
      <c r="H303" s="98"/>
      <c r="I303" s="64"/>
      <c r="J303" s="85"/>
      <c r="K303" s="40"/>
      <c r="L303" s="67"/>
      <c r="M303" s="68"/>
      <c r="N303" s="43"/>
      <c r="O303" s="86"/>
      <c r="P303" s="93"/>
      <c r="Q303" s="46"/>
      <c r="R303" s="37"/>
    </row>
    <row r="304" spans="1:18" ht="21" customHeight="1">
      <c r="A304" s="17"/>
      <c r="B304" s="72"/>
      <c r="C304" s="48"/>
      <c r="D304" s="99"/>
      <c r="E304" s="89"/>
      <c r="F304" s="106"/>
      <c r="G304" s="106"/>
      <c r="H304" s="22"/>
      <c r="I304" s="76"/>
      <c r="J304" s="77"/>
      <c r="K304" s="25"/>
      <c r="L304" s="53"/>
      <c r="M304" s="54"/>
      <c r="N304" s="95"/>
      <c r="O304" s="56"/>
      <c r="P304" s="79"/>
      <c r="Q304" s="31"/>
      <c r="R304" s="58"/>
    </row>
    <row r="305" spans="1:18" ht="21" customHeight="1">
      <c r="A305" s="13"/>
      <c r="B305" s="81"/>
      <c r="C305" s="60"/>
      <c r="D305" s="61"/>
      <c r="E305" s="62"/>
      <c r="F305" s="108"/>
      <c r="G305" s="108"/>
      <c r="H305" s="100"/>
      <c r="I305" s="64"/>
      <c r="J305" s="85"/>
      <c r="K305" s="40"/>
      <c r="L305" s="67"/>
      <c r="M305" s="68"/>
      <c r="N305" s="43"/>
      <c r="O305" s="86"/>
      <c r="P305" s="93"/>
      <c r="Q305" s="46"/>
      <c r="R305" s="37"/>
    </row>
    <row r="306" spans="1:18" ht="21" customHeight="1">
      <c r="A306" s="17"/>
      <c r="B306" s="72"/>
      <c r="C306" s="48"/>
      <c r="D306" s="99"/>
      <c r="E306" s="89"/>
      <c r="F306" s="106"/>
      <c r="G306" s="106"/>
      <c r="H306" s="22"/>
      <c r="I306" s="76"/>
      <c r="J306" s="77"/>
      <c r="K306" s="25"/>
      <c r="L306" s="53"/>
      <c r="M306" s="54"/>
      <c r="N306" s="95"/>
      <c r="O306" s="56"/>
      <c r="P306" s="79"/>
      <c r="Q306" s="109"/>
      <c r="R306" s="58"/>
    </row>
    <row r="307" spans="1:18" ht="21" customHeight="1">
      <c r="A307" s="13"/>
      <c r="B307" s="81"/>
      <c r="C307" s="60"/>
      <c r="D307" s="61"/>
      <c r="E307" s="62"/>
      <c r="F307" s="108"/>
      <c r="G307" s="108"/>
      <c r="H307" s="63"/>
      <c r="I307" s="64"/>
      <c r="J307" s="85"/>
      <c r="K307" s="40"/>
      <c r="L307" s="110"/>
      <c r="M307" s="54"/>
      <c r="N307" s="101"/>
      <c r="O307" s="111"/>
      <c r="P307" s="102"/>
      <c r="Q307" s="112"/>
      <c r="R307" s="94"/>
    </row>
    <row r="308" spans="1:18" ht="21" customHeight="1">
      <c r="A308" s="17"/>
      <c r="B308" s="72"/>
      <c r="C308" s="113"/>
      <c r="D308" s="114"/>
      <c r="E308" s="115"/>
      <c r="F308" s="116"/>
      <c r="G308" s="116"/>
      <c r="H308" s="117"/>
      <c r="I308" s="118"/>
      <c r="J308" s="119"/>
      <c r="K308" s="120"/>
      <c r="L308" s="121"/>
      <c r="M308" s="122"/>
      <c r="N308" s="92"/>
      <c r="O308" s="56"/>
      <c r="P308" s="79"/>
      <c r="Q308" s="31"/>
      <c r="R308" s="58"/>
    </row>
    <row r="309" spans="1:18" ht="21" customHeight="1" thickBot="1">
      <c r="A309" s="123"/>
      <c r="B309" s="141"/>
      <c r="C309" s="125"/>
      <c r="D309" s="126"/>
      <c r="E309" s="127"/>
      <c r="F309" s="128"/>
      <c r="G309" s="128"/>
      <c r="H309" s="129"/>
      <c r="I309" s="130"/>
      <c r="J309" s="131"/>
      <c r="K309" s="132"/>
      <c r="L309" s="133"/>
      <c r="M309" s="134"/>
      <c r="N309" s="135"/>
      <c r="O309" s="136"/>
      <c r="P309" s="137"/>
      <c r="Q309" s="138"/>
      <c r="R309" s="139"/>
    </row>
    <row r="310" spans="1:18" ht="21" customHeight="1" thickTop="1">
      <c r="A310" s="142"/>
      <c r="B310" s="19"/>
      <c r="C310" s="20"/>
      <c r="D310" s="20"/>
      <c r="E310" s="21"/>
      <c r="F310" s="21"/>
      <c r="G310" s="21"/>
      <c r="H310" s="22"/>
      <c r="I310" s="23"/>
      <c r="J310" s="24"/>
      <c r="K310" s="25"/>
      <c r="L310" s="26"/>
      <c r="M310" s="27"/>
      <c r="N310" s="28"/>
      <c r="O310" s="29"/>
      <c r="P310" s="30"/>
      <c r="Q310" s="31"/>
      <c r="R310" s="32"/>
    </row>
    <row r="311" spans="1:18" ht="21" customHeight="1">
      <c r="A311" s="15"/>
      <c r="B311" s="33"/>
      <c r="C311" s="34"/>
      <c r="D311" s="35"/>
      <c r="E311" s="36"/>
      <c r="F311" s="36"/>
      <c r="G311" s="36"/>
      <c r="H311" s="37"/>
      <c r="I311" s="38"/>
      <c r="J311" s="39"/>
      <c r="K311" s="40"/>
      <c r="L311" s="41"/>
      <c r="M311" s="42"/>
      <c r="N311" s="43"/>
      <c r="O311" s="44"/>
      <c r="P311" s="45"/>
      <c r="Q311" s="46"/>
      <c r="R311" s="37"/>
    </row>
    <row r="312" spans="1:18" ht="21" customHeight="1">
      <c r="A312" s="17"/>
      <c r="B312" s="47"/>
      <c r="C312" s="48"/>
      <c r="D312" s="49"/>
      <c r="E312" s="50"/>
      <c r="F312" s="50"/>
      <c r="G312" s="50"/>
      <c r="H312" s="22"/>
      <c r="I312" s="51"/>
      <c r="J312" s="52"/>
      <c r="K312" s="25"/>
      <c r="L312" s="53"/>
      <c r="M312" s="54"/>
      <c r="N312" s="55"/>
      <c r="O312" s="56"/>
      <c r="P312" s="57"/>
      <c r="Q312" s="31"/>
      <c r="R312" s="58"/>
    </row>
    <row r="313" spans="1:18" ht="21" customHeight="1">
      <c r="A313" s="13"/>
      <c r="B313" s="59"/>
      <c r="C313" s="60"/>
      <c r="D313" s="61"/>
      <c r="E313" s="62"/>
      <c r="F313" s="62"/>
      <c r="G313" s="62"/>
      <c r="H313" s="63"/>
      <c r="I313" s="64"/>
      <c r="J313" s="85"/>
      <c r="K313" s="66"/>
      <c r="L313" s="67"/>
      <c r="M313" s="68"/>
      <c r="N313" s="69"/>
      <c r="O313" s="44"/>
      <c r="P313" s="70"/>
      <c r="Q313" s="46"/>
      <c r="R313" s="37"/>
    </row>
    <row r="314" spans="1:18" ht="21" customHeight="1">
      <c r="A314" s="71"/>
      <c r="B314" s="72"/>
      <c r="C314" s="16"/>
      <c r="D314" s="73"/>
      <c r="E314" s="74"/>
      <c r="F314" s="74"/>
      <c r="G314" s="74"/>
      <c r="H314" s="75"/>
      <c r="I314" s="140"/>
      <c r="J314" s="116"/>
      <c r="K314" s="25"/>
      <c r="L314" s="53"/>
      <c r="M314" s="54"/>
      <c r="N314" s="78"/>
      <c r="O314" s="56"/>
      <c r="P314" s="79"/>
      <c r="Q314" s="31"/>
      <c r="R314" s="58"/>
    </row>
    <row r="315" spans="1:18" ht="21" customHeight="1">
      <c r="A315" s="80"/>
      <c r="B315" s="81"/>
      <c r="C315" s="60"/>
      <c r="D315" s="82"/>
      <c r="E315" s="62"/>
      <c r="F315" s="83"/>
      <c r="G315" s="83"/>
      <c r="H315" s="84"/>
      <c r="I315" s="64"/>
      <c r="J315" s="85"/>
      <c r="K315" s="40"/>
      <c r="L315" s="67"/>
      <c r="M315" s="68"/>
      <c r="N315" s="43"/>
      <c r="O315" s="86"/>
      <c r="P315" s="87"/>
      <c r="Q315" s="46"/>
      <c r="R315" s="37"/>
    </row>
    <row r="316" spans="1:18" ht="21" customHeight="1">
      <c r="A316" s="71"/>
      <c r="B316" s="72"/>
      <c r="C316" s="48"/>
      <c r="D316" s="88"/>
      <c r="E316" s="89"/>
      <c r="F316" s="89"/>
      <c r="G316" s="89"/>
      <c r="H316" s="75"/>
      <c r="I316" s="76"/>
      <c r="J316" s="77"/>
      <c r="K316" s="25"/>
      <c r="L316" s="53"/>
      <c r="M316" s="54"/>
      <c r="N316" s="55"/>
      <c r="O316" s="56"/>
      <c r="P316" s="79"/>
      <c r="Q316" s="31"/>
      <c r="R316" s="58"/>
    </row>
    <row r="317" spans="1:18" ht="21" customHeight="1">
      <c r="A317" s="80"/>
      <c r="B317" s="81"/>
      <c r="C317" s="60"/>
      <c r="D317" s="90"/>
      <c r="E317" s="62"/>
      <c r="F317" s="62"/>
      <c r="G317" s="62"/>
      <c r="H317" s="84"/>
      <c r="I317" s="64"/>
      <c r="J317" s="85"/>
      <c r="K317" s="40"/>
      <c r="L317" s="67"/>
      <c r="M317" s="68"/>
      <c r="N317" s="69"/>
      <c r="O317" s="86"/>
      <c r="P317" s="87"/>
      <c r="Q317" s="46"/>
      <c r="R317" s="37"/>
    </row>
    <row r="318" spans="1:18" ht="21" customHeight="1">
      <c r="A318" s="17"/>
      <c r="B318" s="72"/>
      <c r="C318" s="48"/>
      <c r="D318" s="91"/>
      <c r="E318" s="89"/>
      <c r="F318" s="89"/>
      <c r="G318" s="89"/>
      <c r="H318" s="58"/>
      <c r="I318" s="76"/>
      <c r="J318" s="77"/>
      <c r="K318" s="25"/>
      <c r="L318" s="53"/>
      <c r="M318" s="54"/>
      <c r="N318" s="92"/>
      <c r="O318" s="56"/>
      <c r="P318" s="79"/>
      <c r="Q318" s="31"/>
      <c r="R318" s="58"/>
    </row>
    <row r="319" spans="1:18" ht="21" customHeight="1">
      <c r="A319" s="80"/>
      <c r="B319" s="81"/>
      <c r="C319" s="60"/>
      <c r="D319" s="61"/>
      <c r="E319" s="62"/>
      <c r="F319" s="62"/>
      <c r="G319" s="62"/>
      <c r="H319" s="84"/>
      <c r="I319" s="64"/>
      <c r="J319" s="85"/>
      <c r="K319" s="40"/>
      <c r="L319" s="67"/>
      <c r="M319" s="68"/>
      <c r="N319" s="69"/>
      <c r="O319" s="86"/>
      <c r="P319" s="93"/>
      <c r="Q319" s="46"/>
      <c r="R319" s="37"/>
    </row>
    <row r="320" spans="1:18" ht="21" customHeight="1">
      <c r="A320" s="17"/>
      <c r="B320" s="72"/>
      <c r="C320" s="48"/>
      <c r="D320" s="91"/>
      <c r="E320" s="89"/>
      <c r="F320" s="89"/>
      <c r="G320" s="89"/>
      <c r="H320" s="94"/>
      <c r="I320" s="76"/>
      <c r="J320" s="77"/>
      <c r="K320" s="25"/>
      <c r="L320" s="53"/>
      <c r="M320" s="54"/>
      <c r="N320" s="92"/>
      <c r="O320" s="56"/>
      <c r="P320" s="79"/>
      <c r="Q320" s="31"/>
      <c r="R320" s="58"/>
    </row>
    <row r="321" spans="1:18" ht="21" customHeight="1">
      <c r="A321" s="13"/>
      <c r="B321" s="81"/>
      <c r="C321" s="60"/>
      <c r="D321" s="61"/>
      <c r="E321" s="62"/>
      <c r="F321" s="62"/>
      <c r="G321" s="62"/>
      <c r="H321" s="37"/>
      <c r="I321" s="64"/>
      <c r="J321" s="85"/>
      <c r="K321" s="40"/>
      <c r="L321" s="67"/>
      <c r="M321" s="68"/>
      <c r="N321" s="69"/>
      <c r="O321" s="86"/>
      <c r="P321" s="93"/>
      <c r="Q321" s="46"/>
      <c r="R321" s="37"/>
    </row>
    <row r="322" spans="1:18" ht="21" customHeight="1">
      <c r="A322" s="18"/>
      <c r="B322" s="72"/>
      <c r="C322" s="48"/>
      <c r="D322" s="91"/>
      <c r="E322" s="89"/>
      <c r="F322" s="74"/>
      <c r="G322" s="74"/>
      <c r="H322" s="94"/>
      <c r="I322" s="76"/>
      <c r="J322" s="77"/>
      <c r="K322" s="25"/>
      <c r="L322" s="53"/>
      <c r="M322" s="54"/>
      <c r="N322" s="95"/>
      <c r="O322" s="96"/>
      <c r="P322" s="79"/>
      <c r="Q322" s="31"/>
      <c r="R322" s="58"/>
    </row>
    <row r="323" spans="1:18" ht="21" customHeight="1">
      <c r="A323" s="13"/>
      <c r="B323" s="81"/>
      <c r="C323" s="14"/>
      <c r="D323" s="61"/>
      <c r="E323" s="62"/>
      <c r="F323" s="97"/>
      <c r="G323" s="97"/>
      <c r="H323" s="98"/>
      <c r="I323" s="64"/>
      <c r="J323" s="85"/>
      <c r="K323" s="40"/>
      <c r="L323" s="67"/>
      <c r="M323" s="68"/>
      <c r="N323" s="43"/>
      <c r="O323" s="86"/>
      <c r="P323" s="93"/>
      <c r="Q323" s="46"/>
      <c r="R323" s="37"/>
    </row>
    <row r="324" spans="1:18" ht="21" customHeight="1">
      <c r="A324" s="17"/>
      <c r="B324" s="72"/>
      <c r="C324" s="48"/>
      <c r="D324" s="99"/>
      <c r="E324" s="89"/>
      <c r="F324" s="74"/>
      <c r="G324" s="74"/>
      <c r="H324" s="22"/>
      <c r="I324" s="76"/>
      <c r="J324" s="77"/>
      <c r="K324" s="25"/>
      <c r="L324" s="53"/>
      <c r="M324" s="54"/>
      <c r="N324" s="95"/>
      <c r="O324" s="96"/>
      <c r="P324" s="79"/>
      <c r="Q324" s="31"/>
      <c r="R324" s="58"/>
    </row>
    <row r="325" spans="1:18" ht="21" customHeight="1">
      <c r="A325" s="13"/>
      <c r="B325" s="81"/>
      <c r="C325" s="60"/>
      <c r="D325" s="61"/>
      <c r="E325" s="62"/>
      <c r="F325" s="97"/>
      <c r="G325" s="97"/>
      <c r="H325" s="100"/>
      <c r="I325" s="64"/>
      <c r="J325" s="85"/>
      <c r="K325" s="40"/>
      <c r="L325" s="67"/>
      <c r="M325" s="68"/>
      <c r="N325" s="43"/>
      <c r="O325" s="86"/>
      <c r="P325" s="93"/>
      <c r="Q325" s="46"/>
      <c r="R325" s="37"/>
    </row>
    <row r="326" spans="1:18" ht="21" customHeight="1">
      <c r="A326" s="18"/>
      <c r="B326" s="72"/>
      <c r="C326" s="48"/>
      <c r="D326" s="99"/>
      <c r="E326" s="89"/>
      <c r="F326" s="74"/>
      <c r="G326" s="74"/>
      <c r="H326" s="22"/>
      <c r="I326" s="76"/>
      <c r="J326" s="77"/>
      <c r="K326" s="25"/>
      <c r="L326" s="53"/>
      <c r="M326" s="54"/>
      <c r="N326" s="95"/>
      <c r="O326" s="96"/>
      <c r="P326" s="79"/>
      <c r="Q326" s="31"/>
      <c r="R326" s="58"/>
    </row>
    <row r="327" spans="1:18" ht="21" customHeight="1">
      <c r="A327" s="13"/>
      <c r="B327" s="81"/>
      <c r="C327" s="60"/>
      <c r="D327" s="61"/>
      <c r="E327" s="62"/>
      <c r="F327" s="97"/>
      <c r="G327" s="97"/>
      <c r="H327" s="63"/>
      <c r="I327" s="64"/>
      <c r="J327" s="85"/>
      <c r="K327" s="40"/>
      <c r="L327" s="67"/>
      <c r="M327" s="68"/>
      <c r="N327" s="101"/>
      <c r="O327" s="86"/>
      <c r="P327" s="102"/>
      <c r="Q327" s="46"/>
      <c r="R327" s="37"/>
    </row>
    <row r="328" spans="1:18" ht="21" customHeight="1">
      <c r="A328" s="17"/>
      <c r="B328" s="72"/>
      <c r="C328" s="48"/>
      <c r="D328" s="99"/>
      <c r="E328" s="89"/>
      <c r="F328" s="89"/>
      <c r="G328" s="89"/>
      <c r="H328" s="58"/>
      <c r="I328" s="76"/>
      <c r="J328" s="77"/>
      <c r="K328" s="25"/>
      <c r="L328" s="53"/>
      <c r="M328" s="54"/>
      <c r="N328" s="92"/>
      <c r="O328" s="56"/>
      <c r="P328" s="79"/>
      <c r="Q328" s="31"/>
      <c r="R328" s="58"/>
    </row>
    <row r="329" spans="1:18" ht="21" customHeight="1">
      <c r="A329" s="13"/>
      <c r="B329" s="81"/>
      <c r="C329" s="60"/>
      <c r="D329" s="61"/>
      <c r="E329" s="62"/>
      <c r="F329" s="62"/>
      <c r="G329" s="62"/>
      <c r="H329" s="37"/>
      <c r="I329" s="64"/>
      <c r="J329" s="85"/>
      <c r="K329" s="40"/>
      <c r="L329" s="67"/>
      <c r="M329" s="68"/>
      <c r="N329" s="69"/>
      <c r="O329" s="86"/>
      <c r="P329" s="93"/>
      <c r="Q329" s="46"/>
      <c r="R329" s="37"/>
    </row>
    <row r="330" spans="1:18" ht="21" customHeight="1">
      <c r="A330" s="18"/>
      <c r="B330" s="72"/>
      <c r="C330" s="48"/>
      <c r="D330" s="91"/>
      <c r="E330" s="89"/>
      <c r="F330" s="74"/>
      <c r="G330" s="74"/>
      <c r="H330" s="22"/>
      <c r="I330" s="76"/>
      <c r="J330" s="77"/>
      <c r="K330" s="25"/>
      <c r="L330" s="53"/>
      <c r="M330" s="54"/>
      <c r="N330" s="78"/>
      <c r="O330" s="96"/>
      <c r="P330" s="79"/>
      <c r="Q330" s="31"/>
      <c r="R330" s="58"/>
    </row>
    <row r="331" spans="1:18" ht="21" customHeight="1">
      <c r="A331" s="13"/>
      <c r="B331" s="81"/>
      <c r="C331" s="60"/>
      <c r="D331" s="61"/>
      <c r="E331" s="62"/>
      <c r="F331" s="97"/>
      <c r="G331" s="97"/>
      <c r="H331" s="63"/>
      <c r="I331" s="64"/>
      <c r="J331" s="85"/>
      <c r="K331" s="40"/>
      <c r="L331" s="67"/>
      <c r="M331" s="68"/>
      <c r="N331" s="43"/>
      <c r="O331" s="86"/>
      <c r="P331" s="93"/>
      <c r="Q331" s="46"/>
      <c r="R331" s="37"/>
    </row>
    <row r="332" spans="1:18" ht="21" customHeight="1">
      <c r="A332" s="18"/>
      <c r="B332" s="72"/>
      <c r="C332" s="48"/>
      <c r="D332" s="99"/>
      <c r="E332" s="89"/>
      <c r="F332" s="74"/>
      <c r="G332" s="74"/>
      <c r="H332" s="22"/>
      <c r="I332" s="76"/>
      <c r="J332" s="77"/>
      <c r="K332" s="25"/>
      <c r="L332" s="53"/>
      <c r="M332" s="54"/>
      <c r="N332" s="78"/>
      <c r="O332" s="96"/>
      <c r="P332" s="79"/>
      <c r="Q332" s="31"/>
      <c r="R332" s="58"/>
    </row>
    <row r="333" spans="1:18" ht="21" customHeight="1">
      <c r="A333" s="13"/>
      <c r="B333" s="81"/>
      <c r="C333" s="60"/>
      <c r="D333" s="61"/>
      <c r="E333" s="62"/>
      <c r="F333" s="97"/>
      <c r="G333" s="97"/>
      <c r="H333" s="63"/>
      <c r="I333" s="64"/>
      <c r="J333" s="85"/>
      <c r="K333" s="40"/>
      <c r="L333" s="67"/>
      <c r="M333" s="68"/>
      <c r="N333" s="43"/>
      <c r="O333" s="86"/>
      <c r="P333" s="93"/>
      <c r="Q333" s="46"/>
      <c r="R333" s="37"/>
    </row>
    <row r="334" spans="1:18" ht="21" customHeight="1">
      <c r="A334" s="17"/>
      <c r="B334" s="103"/>
      <c r="C334" s="48"/>
      <c r="D334" s="99"/>
      <c r="E334" s="89"/>
      <c r="F334" s="74"/>
      <c r="G334" s="74"/>
      <c r="H334" s="75"/>
      <c r="I334" s="76"/>
      <c r="J334" s="77"/>
      <c r="K334" s="25"/>
      <c r="L334" s="53"/>
      <c r="M334" s="54"/>
      <c r="N334" s="95"/>
      <c r="O334" s="96"/>
      <c r="P334" s="79"/>
      <c r="Q334" s="31"/>
      <c r="R334" s="58"/>
    </row>
    <row r="335" spans="1:18" ht="21" customHeight="1">
      <c r="A335" s="13"/>
      <c r="B335" s="104"/>
      <c r="C335" s="60"/>
      <c r="D335" s="61"/>
      <c r="E335" s="62"/>
      <c r="F335" s="97"/>
      <c r="G335" s="97"/>
      <c r="H335" s="84"/>
      <c r="I335" s="64"/>
      <c r="J335" s="85"/>
      <c r="K335" s="40"/>
      <c r="L335" s="67"/>
      <c r="M335" s="68"/>
      <c r="N335" s="105"/>
      <c r="O335" s="86"/>
      <c r="P335" s="93"/>
      <c r="Q335" s="46"/>
      <c r="R335" s="37"/>
    </row>
    <row r="336" spans="1:18" ht="21" customHeight="1">
      <c r="A336" s="17"/>
      <c r="B336" s="103"/>
      <c r="C336" s="48"/>
      <c r="D336" s="99"/>
      <c r="E336" s="89"/>
      <c r="F336" s="106"/>
      <c r="G336" s="106"/>
      <c r="H336" s="107"/>
      <c r="I336" s="76"/>
      <c r="J336" s="77"/>
      <c r="K336" s="25"/>
      <c r="L336" s="53"/>
      <c r="M336" s="54"/>
      <c r="N336" s="95"/>
      <c r="O336" s="96"/>
      <c r="P336" s="79"/>
      <c r="Q336" s="31"/>
      <c r="R336" s="58"/>
    </row>
    <row r="337" spans="1:18" ht="21" customHeight="1">
      <c r="A337" s="13"/>
      <c r="B337" s="104"/>
      <c r="C337" s="60"/>
      <c r="D337" s="61"/>
      <c r="E337" s="62"/>
      <c r="F337" s="108"/>
      <c r="G337" s="108"/>
      <c r="H337" s="37"/>
      <c r="I337" s="64"/>
      <c r="J337" s="85"/>
      <c r="K337" s="40"/>
      <c r="L337" s="67"/>
      <c r="M337" s="68"/>
      <c r="N337" s="43"/>
      <c r="O337" s="86"/>
      <c r="P337" s="93"/>
      <c r="Q337" s="46"/>
      <c r="R337" s="37"/>
    </row>
    <row r="338" spans="1:18" ht="21" customHeight="1">
      <c r="A338" s="17"/>
      <c r="B338" s="103"/>
      <c r="C338" s="48"/>
      <c r="D338" s="99"/>
      <c r="E338" s="89"/>
      <c r="F338" s="106"/>
      <c r="G338" s="106"/>
      <c r="H338" s="107"/>
      <c r="I338" s="76"/>
      <c r="J338" s="77"/>
      <c r="K338" s="25"/>
      <c r="L338" s="53"/>
      <c r="M338" s="54"/>
      <c r="N338" s="95"/>
      <c r="O338" s="96"/>
      <c r="P338" s="79"/>
      <c r="Q338" s="31"/>
      <c r="R338" s="58"/>
    </row>
    <row r="339" spans="1:18" ht="21" customHeight="1">
      <c r="A339" s="13"/>
      <c r="B339" s="104"/>
      <c r="C339" s="60"/>
      <c r="D339" s="61"/>
      <c r="E339" s="62"/>
      <c r="F339" s="108"/>
      <c r="G339" s="108"/>
      <c r="H339" s="37"/>
      <c r="I339" s="64"/>
      <c r="J339" s="85"/>
      <c r="K339" s="40"/>
      <c r="L339" s="67"/>
      <c r="M339" s="68"/>
      <c r="N339" s="43"/>
      <c r="O339" s="86"/>
      <c r="P339" s="93"/>
      <c r="Q339" s="46"/>
      <c r="R339" s="37"/>
    </row>
    <row r="340" spans="1:18" ht="21" customHeight="1">
      <c r="A340" s="17"/>
      <c r="B340" s="103"/>
      <c r="C340" s="48"/>
      <c r="D340" s="99"/>
      <c r="E340" s="89"/>
      <c r="F340" s="106"/>
      <c r="G340" s="106"/>
      <c r="H340" s="58"/>
      <c r="I340" s="76"/>
      <c r="J340" s="77"/>
      <c r="K340" s="25"/>
      <c r="L340" s="53"/>
      <c r="M340" s="54"/>
      <c r="N340" s="95"/>
      <c r="O340" s="96"/>
      <c r="P340" s="79"/>
      <c r="Q340" s="31"/>
      <c r="R340" s="58"/>
    </row>
    <row r="341" spans="1:18" ht="21" customHeight="1">
      <c r="A341" s="13"/>
      <c r="B341" s="104"/>
      <c r="C341" s="60"/>
      <c r="D341" s="61"/>
      <c r="E341" s="62"/>
      <c r="F341" s="108"/>
      <c r="G341" s="108"/>
      <c r="H341" s="37"/>
      <c r="I341" s="64"/>
      <c r="J341" s="85"/>
      <c r="K341" s="40"/>
      <c r="L341" s="67"/>
      <c r="M341" s="68"/>
      <c r="N341" s="43"/>
      <c r="O341" s="86"/>
      <c r="P341" s="93"/>
      <c r="Q341" s="46"/>
      <c r="R341" s="37"/>
    </row>
    <row r="342" spans="1:18" ht="21" customHeight="1">
      <c r="A342" s="17"/>
      <c r="B342" s="103"/>
      <c r="C342" s="48"/>
      <c r="D342" s="99"/>
      <c r="E342" s="89"/>
      <c r="F342" s="106"/>
      <c r="G342" s="106"/>
      <c r="H342" s="58"/>
      <c r="I342" s="76"/>
      <c r="J342" s="77"/>
      <c r="K342" s="25"/>
      <c r="L342" s="53"/>
      <c r="M342" s="54"/>
      <c r="N342" s="95"/>
      <c r="O342" s="96"/>
      <c r="P342" s="79"/>
      <c r="Q342" s="31"/>
      <c r="R342" s="58"/>
    </row>
    <row r="343" spans="1:18" ht="21" customHeight="1">
      <c r="A343" s="13"/>
      <c r="B343" s="104"/>
      <c r="C343" s="60"/>
      <c r="D343" s="61"/>
      <c r="E343" s="62"/>
      <c r="F343" s="108"/>
      <c r="G343" s="108"/>
      <c r="H343" s="37"/>
      <c r="I343" s="64"/>
      <c r="J343" s="85"/>
      <c r="K343" s="40"/>
      <c r="L343" s="67"/>
      <c r="M343" s="68"/>
      <c r="N343" s="43"/>
      <c r="O343" s="86"/>
      <c r="P343" s="93"/>
      <c r="Q343" s="46"/>
      <c r="R343" s="37"/>
    </row>
    <row r="344" spans="1:18" ht="21" customHeight="1">
      <c r="A344" s="17"/>
      <c r="B344" s="72"/>
      <c r="C344" s="48"/>
      <c r="D344" s="91"/>
      <c r="E344" s="89"/>
      <c r="F344" s="89"/>
      <c r="G344" s="89"/>
      <c r="H344" s="94"/>
      <c r="I344" s="76"/>
      <c r="J344" s="77"/>
      <c r="K344" s="25"/>
      <c r="L344" s="53"/>
      <c r="M344" s="54"/>
      <c r="N344" s="95"/>
      <c r="O344" s="56"/>
      <c r="P344" s="79"/>
      <c r="Q344" s="31"/>
      <c r="R344" s="58"/>
    </row>
    <row r="345" spans="1:18" ht="21" customHeight="1">
      <c r="A345" s="13"/>
      <c r="B345" s="81"/>
      <c r="C345" s="60"/>
      <c r="D345" s="61"/>
      <c r="E345" s="62"/>
      <c r="F345" s="62"/>
      <c r="G345" s="62"/>
      <c r="H345" s="98"/>
      <c r="I345" s="64"/>
      <c r="J345" s="85"/>
      <c r="K345" s="40"/>
      <c r="L345" s="67"/>
      <c r="M345" s="68"/>
      <c r="N345" s="43"/>
      <c r="O345" s="86"/>
      <c r="P345" s="93"/>
      <c r="Q345" s="46"/>
      <c r="R345" s="37"/>
    </row>
    <row r="346" spans="1:18" ht="21" customHeight="1">
      <c r="A346" s="17"/>
      <c r="B346" s="72"/>
      <c r="C346" s="48"/>
      <c r="D346" s="99"/>
      <c r="E346" s="89"/>
      <c r="F346" s="89"/>
      <c r="G346" s="89"/>
      <c r="H346" s="94"/>
      <c r="I346" s="76"/>
      <c r="J346" s="77"/>
      <c r="K346" s="25"/>
      <c r="L346" s="53"/>
      <c r="M346" s="54"/>
      <c r="N346" s="95"/>
      <c r="O346" s="56"/>
      <c r="P346" s="79"/>
      <c r="Q346" s="31"/>
      <c r="R346" s="58"/>
    </row>
    <row r="347" spans="1:18" ht="21" customHeight="1">
      <c r="A347" s="13"/>
      <c r="B347" s="81"/>
      <c r="C347" s="60"/>
      <c r="D347" s="61"/>
      <c r="E347" s="62"/>
      <c r="F347" s="62"/>
      <c r="G347" s="62"/>
      <c r="H347" s="98"/>
      <c r="I347" s="64"/>
      <c r="J347" s="85"/>
      <c r="K347" s="40"/>
      <c r="L347" s="67"/>
      <c r="M347" s="68"/>
      <c r="N347" s="43"/>
      <c r="O347" s="86"/>
      <c r="P347" s="93"/>
      <c r="Q347" s="46"/>
      <c r="R347" s="37"/>
    </row>
    <row r="348" spans="1:18" ht="21" customHeight="1">
      <c r="A348" s="17"/>
      <c r="B348" s="72"/>
      <c r="C348" s="48"/>
      <c r="D348" s="99"/>
      <c r="E348" s="89"/>
      <c r="F348" s="106"/>
      <c r="G348" s="106"/>
      <c r="H348" s="22"/>
      <c r="I348" s="76"/>
      <c r="J348" s="77"/>
      <c r="K348" s="25"/>
      <c r="L348" s="53"/>
      <c r="M348" s="54"/>
      <c r="N348" s="95"/>
      <c r="O348" s="56"/>
      <c r="P348" s="79"/>
      <c r="Q348" s="31"/>
      <c r="R348" s="58"/>
    </row>
    <row r="349" spans="1:18" ht="21" customHeight="1">
      <c r="A349" s="13"/>
      <c r="B349" s="81"/>
      <c r="C349" s="60"/>
      <c r="D349" s="61"/>
      <c r="E349" s="62"/>
      <c r="F349" s="108"/>
      <c r="G349" s="108"/>
      <c r="H349" s="100"/>
      <c r="I349" s="64"/>
      <c r="J349" s="85"/>
      <c r="K349" s="40"/>
      <c r="L349" s="67"/>
      <c r="M349" s="68"/>
      <c r="N349" s="43"/>
      <c r="O349" s="86"/>
      <c r="P349" s="93"/>
      <c r="Q349" s="46"/>
      <c r="R349" s="37"/>
    </row>
    <row r="350" spans="1:18" ht="21" customHeight="1">
      <c r="A350" s="17"/>
      <c r="B350" s="72"/>
      <c r="C350" s="48"/>
      <c r="D350" s="99"/>
      <c r="E350" s="89"/>
      <c r="F350" s="106"/>
      <c r="G350" s="106"/>
      <c r="H350" s="22"/>
      <c r="I350" s="76"/>
      <c r="J350" s="77"/>
      <c r="K350" s="25"/>
      <c r="L350" s="53"/>
      <c r="M350" s="54"/>
      <c r="N350" s="95"/>
      <c r="O350" s="56"/>
      <c r="P350" s="79"/>
      <c r="Q350" s="109"/>
      <c r="R350" s="58"/>
    </row>
    <row r="351" spans="1:18" ht="21" customHeight="1">
      <c r="A351" s="13"/>
      <c r="B351" s="81"/>
      <c r="C351" s="60"/>
      <c r="D351" s="61"/>
      <c r="E351" s="62"/>
      <c r="F351" s="108"/>
      <c r="G351" s="108"/>
      <c r="H351" s="63"/>
      <c r="I351" s="64"/>
      <c r="J351" s="85"/>
      <c r="K351" s="40"/>
      <c r="L351" s="110"/>
      <c r="M351" s="54"/>
      <c r="N351" s="101"/>
      <c r="O351" s="111"/>
      <c r="P351" s="102"/>
      <c r="Q351" s="112"/>
      <c r="R351" s="94"/>
    </row>
    <row r="352" spans="1:18" ht="21" customHeight="1">
      <c r="A352" s="17"/>
      <c r="B352" s="72"/>
      <c r="C352" s="113"/>
      <c r="D352" s="114"/>
      <c r="E352" s="115"/>
      <c r="F352" s="116"/>
      <c r="G352" s="116"/>
      <c r="H352" s="117"/>
      <c r="I352" s="118"/>
      <c r="J352" s="119"/>
      <c r="K352" s="120"/>
      <c r="L352" s="121"/>
      <c r="M352" s="122"/>
      <c r="N352" s="92"/>
      <c r="O352" s="56"/>
      <c r="P352" s="79"/>
      <c r="Q352" s="31"/>
      <c r="R352" s="58"/>
    </row>
    <row r="353" spans="1:18" ht="21" customHeight="1" thickBot="1">
      <c r="A353" s="123"/>
      <c r="B353" s="141"/>
      <c r="C353" s="125"/>
      <c r="D353" s="126"/>
      <c r="E353" s="127"/>
      <c r="F353" s="128"/>
      <c r="G353" s="128"/>
      <c r="H353" s="129"/>
      <c r="I353" s="130"/>
      <c r="J353" s="131"/>
      <c r="K353" s="132"/>
      <c r="L353" s="133"/>
      <c r="M353" s="134"/>
      <c r="N353" s="135"/>
      <c r="O353" s="136"/>
      <c r="P353" s="137"/>
      <c r="Q353" s="138"/>
      <c r="R353"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7" manualBreakCount="7">
    <brk id="45" max="16383" man="1"/>
    <brk id="89" max="16383" man="1"/>
    <brk id="133" max="16383" man="1"/>
    <brk id="177" max="16383" man="1"/>
    <brk id="221" max="16383" man="1"/>
    <brk id="265" max="16383" man="1"/>
    <brk id="309" max="16383" man="1"/>
  </rowBreaks>
  <colBreaks count="1" manualBreakCount="1">
    <brk id="1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14" zoomScale="70" zoomScaleNormal="100" zoomScaleSheetLayoutView="70" workbookViewId="0">
      <selection activeCell="J45" sqref="J4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294" t="s">
        <v>139</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295"/>
      <c r="C5" s="60"/>
      <c r="D5" s="61"/>
      <c r="E5" s="62"/>
      <c r="F5" s="62"/>
      <c r="G5" s="62"/>
      <c r="H5" s="63"/>
      <c r="I5" s="64"/>
      <c r="J5" s="85"/>
      <c r="K5" s="66"/>
      <c r="L5" s="67"/>
      <c r="M5" s="68"/>
      <c r="N5" s="69"/>
      <c r="O5" s="44"/>
      <c r="P5" s="300"/>
      <c r="Q5" s="46"/>
      <c r="R5" s="37"/>
    </row>
    <row r="6" spans="1:18" ht="21" customHeight="1">
      <c r="A6" s="71"/>
      <c r="B6" s="72"/>
      <c r="C6" s="16" t="s">
        <v>559</v>
      </c>
      <c r="D6" s="73"/>
      <c r="E6" s="74"/>
      <c r="F6" s="74"/>
      <c r="G6" s="74"/>
      <c r="H6" s="75"/>
      <c r="I6" s="140"/>
      <c r="J6" s="116"/>
      <c r="K6" s="25"/>
      <c r="L6" s="53"/>
      <c r="M6" s="54"/>
      <c r="N6" s="78"/>
      <c r="O6" s="56"/>
      <c r="P6" s="79"/>
      <c r="Q6" s="31"/>
      <c r="R6" s="58"/>
    </row>
    <row r="7" spans="1:18" ht="21" customHeight="1">
      <c r="A7" s="80">
        <v>1</v>
      </c>
      <c r="B7" s="81" t="s">
        <v>558</v>
      </c>
      <c r="C7" s="60" t="s">
        <v>560</v>
      </c>
      <c r="D7" s="296">
        <v>10</v>
      </c>
      <c r="E7" s="62" t="s">
        <v>103</v>
      </c>
      <c r="F7" s="83"/>
      <c r="G7" s="83"/>
      <c r="H7" s="84"/>
      <c r="I7" s="64"/>
      <c r="J7" s="85">
        <f>INT(D7*I7)</f>
        <v>0</v>
      </c>
      <c r="K7" s="40"/>
      <c r="L7" s="67"/>
      <c r="M7" s="68"/>
      <c r="N7" s="43"/>
      <c r="O7" s="86"/>
      <c r="P7" s="87"/>
      <c r="Q7" s="46"/>
      <c r="R7" s="37"/>
    </row>
    <row r="8" spans="1:18" ht="21" customHeight="1">
      <c r="A8" s="71"/>
      <c r="B8" s="72"/>
      <c r="C8" s="48"/>
      <c r="D8" s="91"/>
      <c r="E8" s="89"/>
      <c r="F8" s="89"/>
      <c r="G8" s="89"/>
      <c r="H8" s="75"/>
      <c r="I8" s="76"/>
      <c r="J8" s="77"/>
      <c r="K8" s="25"/>
      <c r="L8" s="53"/>
      <c r="M8" s="54"/>
      <c r="N8" s="55"/>
      <c r="O8" s="56"/>
      <c r="P8" s="79"/>
      <c r="Q8" s="31"/>
      <c r="R8" s="58"/>
    </row>
    <row r="9" spans="1:18" ht="21" customHeight="1">
      <c r="A9" s="80">
        <v>2</v>
      </c>
      <c r="B9" s="81"/>
      <c r="C9" s="60"/>
      <c r="D9" s="61"/>
      <c r="E9" s="62"/>
      <c r="F9" s="62"/>
      <c r="G9" s="62"/>
      <c r="H9" s="84"/>
      <c r="I9" s="64"/>
      <c r="J9" s="85">
        <f>INT(D9*I9)</f>
        <v>0</v>
      </c>
      <c r="K9" s="40"/>
      <c r="L9" s="67"/>
      <c r="M9" s="68"/>
      <c r="N9" s="69"/>
      <c r="O9" s="86"/>
      <c r="P9" s="87"/>
      <c r="Q9" s="46"/>
      <c r="R9" s="37"/>
    </row>
    <row r="10" spans="1:18" ht="21" customHeight="1">
      <c r="A10" s="17"/>
      <c r="B10" s="72"/>
      <c r="C10" s="48"/>
      <c r="D10" s="91"/>
      <c r="E10" s="89"/>
      <c r="F10" s="89"/>
      <c r="G10" s="89"/>
      <c r="H10" s="58"/>
      <c r="I10" s="76"/>
      <c r="J10" s="77"/>
      <c r="K10" s="25"/>
      <c r="L10" s="53"/>
      <c r="M10" s="54"/>
      <c r="N10" s="92"/>
      <c r="O10" s="56"/>
      <c r="P10" s="79"/>
      <c r="Q10" s="31"/>
      <c r="R10" s="58"/>
    </row>
    <row r="11" spans="1:18" ht="21" customHeight="1">
      <c r="A11" s="80">
        <v>3</v>
      </c>
      <c r="B11" s="81"/>
      <c r="C11" s="60"/>
      <c r="D11" s="61"/>
      <c r="E11" s="62"/>
      <c r="F11" s="62"/>
      <c r="G11" s="62"/>
      <c r="H11" s="84"/>
      <c r="I11" s="64"/>
      <c r="J11" s="85">
        <f>INT(D11*I11)</f>
        <v>0</v>
      </c>
      <c r="K11" s="40"/>
      <c r="L11" s="67"/>
      <c r="M11" s="68"/>
      <c r="N11" s="69"/>
      <c r="O11" s="86"/>
      <c r="P11" s="93"/>
      <c r="Q11" s="46"/>
      <c r="R11" s="37"/>
    </row>
    <row r="12" spans="1:18" ht="21" customHeight="1">
      <c r="A12" s="17"/>
      <c r="B12" s="72"/>
      <c r="C12" s="48"/>
      <c r="D12" s="91"/>
      <c r="E12" s="89"/>
      <c r="F12" s="89"/>
      <c r="G12" s="89"/>
      <c r="H12" s="94"/>
      <c r="I12" s="76"/>
      <c r="J12" s="77"/>
      <c r="K12" s="25"/>
      <c r="L12" s="53"/>
      <c r="M12" s="54"/>
      <c r="N12" s="92"/>
      <c r="O12" s="56"/>
      <c r="P12" s="79"/>
      <c r="Q12" s="31"/>
      <c r="R12" s="58"/>
    </row>
    <row r="13" spans="1:18" ht="21" customHeight="1">
      <c r="A13" s="13">
        <v>4</v>
      </c>
      <c r="B13" s="81"/>
      <c r="C13" s="60"/>
      <c r="D13" s="61"/>
      <c r="E13" s="62"/>
      <c r="F13" s="62"/>
      <c r="G13" s="62"/>
      <c r="H13" s="37"/>
      <c r="I13" s="64"/>
      <c r="J13" s="85">
        <f>INT(D13*I13)</f>
        <v>0</v>
      </c>
      <c r="K13" s="40"/>
      <c r="L13" s="67"/>
      <c r="M13" s="68"/>
      <c r="N13" s="69"/>
      <c r="O13" s="86"/>
      <c r="P13" s="93"/>
      <c r="Q13" s="46"/>
      <c r="R13" s="37"/>
    </row>
    <row r="14" spans="1:18" ht="21" customHeight="1">
      <c r="A14" s="18"/>
      <c r="B14" s="72"/>
      <c r="C14" s="48"/>
      <c r="D14" s="91"/>
      <c r="E14" s="89"/>
      <c r="F14" s="74"/>
      <c r="G14" s="74"/>
      <c r="H14" s="94"/>
      <c r="I14" s="76"/>
      <c r="J14" s="77"/>
      <c r="K14" s="25"/>
      <c r="L14" s="53"/>
      <c r="M14" s="54"/>
      <c r="N14" s="95"/>
      <c r="O14" s="96"/>
      <c r="P14" s="79"/>
      <c r="Q14" s="31"/>
      <c r="R14" s="58"/>
    </row>
    <row r="15" spans="1:18" ht="21" customHeight="1">
      <c r="A15" s="13">
        <v>5</v>
      </c>
      <c r="B15" s="81"/>
      <c r="C15" s="14"/>
      <c r="D15" s="61"/>
      <c r="E15" s="62"/>
      <c r="F15" s="97"/>
      <c r="G15" s="97"/>
      <c r="H15" s="98"/>
      <c r="I15" s="64"/>
      <c r="J15" s="85">
        <f>INT(D15*I15)</f>
        <v>0</v>
      </c>
      <c r="K15" s="40"/>
      <c r="L15" s="67"/>
      <c r="M15" s="68"/>
      <c r="N15" s="43"/>
      <c r="O15" s="86"/>
      <c r="P15" s="93"/>
      <c r="Q15" s="46"/>
      <c r="R15" s="37"/>
    </row>
    <row r="16" spans="1:18" ht="21" customHeight="1">
      <c r="A16" s="17"/>
      <c r="B16" s="72"/>
      <c r="C16" s="48"/>
      <c r="D16" s="99"/>
      <c r="E16" s="89"/>
      <c r="F16" s="74"/>
      <c r="G16" s="74"/>
      <c r="H16" s="22"/>
      <c r="I16" s="76"/>
      <c r="J16" s="77"/>
      <c r="K16" s="25"/>
      <c r="L16" s="53"/>
      <c r="M16" s="54"/>
      <c r="N16" s="95"/>
      <c r="O16" s="96"/>
      <c r="P16" s="79"/>
      <c r="Q16" s="31"/>
      <c r="R16" s="58"/>
    </row>
    <row r="17" spans="1:18" ht="21" customHeight="1">
      <c r="A17" s="13">
        <v>6</v>
      </c>
      <c r="B17" s="81"/>
      <c r="C17" s="60"/>
      <c r="D17" s="61"/>
      <c r="E17" s="62"/>
      <c r="F17" s="97"/>
      <c r="G17" s="97"/>
      <c r="H17" s="100"/>
      <c r="I17" s="64"/>
      <c r="J17" s="85">
        <f>INT(D17*I17)</f>
        <v>0</v>
      </c>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v>7</v>
      </c>
      <c r="B19" s="81"/>
      <c r="C19" s="60"/>
      <c r="D19" s="61"/>
      <c r="E19" s="62"/>
      <c r="F19" s="97"/>
      <c r="G19" s="97"/>
      <c r="H19" s="63"/>
      <c r="I19" s="64"/>
      <c r="J19" s="85">
        <f>INT(D19*I19)</f>
        <v>0</v>
      </c>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v>8</v>
      </c>
      <c r="B21" s="81"/>
      <c r="C21" s="60"/>
      <c r="D21" s="61"/>
      <c r="E21" s="62"/>
      <c r="F21" s="62"/>
      <c r="G21" s="62"/>
      <c r="H21" s="37"/>
      <c r="I21" s="64"/>
      <c r="J21" s="85">
        <f>INT(D21*I21)</f>
        <v>0</v>
      </c>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v>9</v>
      </c>
      <c r="B23" s="81"/>
      <c r="C23" s="60"/>
      <c r="D23" s="61"/>
      <c r="E23" s="62"/>
      <c r="F23" s="97"/>
      <c r="G23" s="97"/>
      <c r="H23" s="63"/>
      <c r="I23" s="64"/>
      <c r="J23" s="85">
        <f>INT(D23*I23)</f>
        <v>0</v>
      </c>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v>10</v>
      </c>
      <c r="B25" s="81"/>
      <c r="C25" s="60"/>
      <c r="D25" s="61"/>
      <c r="E25" s="62"/>
      <c r="F25" s="97"/>
      <c r="G25" s="97"/>
      <c r="H25" s="63"/>
      <c r="I25" s="64"/>
      <c r="J25" s="85">
        <f>INT(D25*I25)</f>
        <v>0</v>
      </c>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v>11</v>
      </c>
      <c r="B27" s="104"/>
      <c r="C27" s="60"/>
      <c r="D27" s="61"/>
      <c r="E27" s="62"/>
      <c r="F27" s="97"/>
      <c r="G27" s="97"/>
      <c r="H27" s="84"/>
      <c r="I27" s="64"/>
      <c r="J27" s="85">
        <f>INT(D27*I27)</f>
        <v>0</v>
      </c>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v>12</v>
      </c>
      <c r="B29" s="104"/>
      <c r="C29" s="60"/>
      <c r="D29" s="61"/>
      <c r="E29" s="62"/>
      <c r="F29" s="108"/>
      <c r="G29" s="108"/>
      <c r="H29" s="37"/>
      <c r="I29" s="64"/>
      <c r="J29" s="85">
        <f>INT(D29*I29)</f>
        <v>0</v>
      </c>
      <c r="K29" s="40"/>
      <c r="L29" s="67"/>
      <c r="M29" s="68"/>
      <c r="N29" s="43"/>
      <c r="O29" s="86"/>
      <c r="P29" s="93"/>
      <c r="Q29" s="46"/>
      <c r="R29" s="37"/>
    </row>
    <row r="30" spans="1:18" ht="21" customHeight="1">
      <c r="A30" s="17"/>
      <c r="B30" s="72"/>
      <c r="C30" s="48"/>
      <c r="D30" s="99"/>
      <c r="E30" s="89"/>
      <c r="F30" s="106"/>
      <c r="G30" s="106"/>
      <c r="H30" s="107"/>
      <c r="I30" s="76"/>
      <c r="J30" s="77"/>
      <c r="K30" s="25"/>
      <c r="L30" s="53"/>
      <c r="M30" s="54"/>
      <c r="N30" s="95"/>
      <c r="O30" s="96"/>
      <c r="P30" s="79"/>
      <c r="Q30" s="31"/>
      <c r="R30" s="58"/>
    </row>
    <row r="31" spans="1:18" ht="21" customHeight="1">
      <c r="A31" s="13">
        <v>13</v>
      </c>
      <c r="B31" s="81"/>
      <c r="C31" s="60"/>
      <c r="D31" s="61"/>
      <c r="E31" s="62"/>
      <c r="F31" s="108"/>
      <c r="G31" s="108"/>
      <c r="H31" s="37"/>
      <c r="I31" s="64"/>
      <c r="J31" s="85">
        <f>INT(D31*I31)</f>
        <v>0</v>
      </c>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v>14</v>
      </c>
      <c r="B33" s="104"/>
      <c r="C33" s="60"/>
      <c r="D33" s="61"/>
      <c r="E33" s="62"/>
      <c r="F33" s="108"/>
      <c r="G33" s="108"/>
      <c r="H33" s="37"/>
      <c r="I33" s="64"/>
      <c r="J33" s="85">
        <f>INT(D33*I33)</f>
        <v>0</v>
      </c>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v>15</v>
      </c>
      <c r="B35" s="104"/>
      <c r="C35" s="60"/>
      <c r="D35" s="61"/>
      <c r="E35" s="62"/>
      <c r="F35" s="108"/>
      <c r="G35" s="108"/>
      <c r="H35" s="37"/>
      <c r="I35" s="64"/>
      <c r="J35" s="85">
        <f>INT(D35*I35)</f>
        <v>0</v>
      </c>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v>16</v>
      </c>
      <c r="B37" s="81"/>
      <c r="C37" s="60"/>
      <c r="D37" s="61"/>
      <c r="E37" s="62"/>
      <c r="F37" s="62"/>
      <c r="G37" s="62"/>
      <c r="H37" s="98"/>
      <c r="I37" s="64"/>
      <c r="J37" s="85">
        <f>INT(D37*I37)</f>
        <v>0</v>
      </c>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v>17</v>
      </c>
      <c r="B39" s="81"/>
      <c r="C39" s="60"/>
      <c r="D39" s="61"/>
      <c r="E39" s="62"/>
      <c r="F39" s="62"/>
      <c r="G39" s="62"/>
      <c r="H39" s="98"/>
      <c r="I39" s="64"/>
      <c r="J39" s="85">
        <f>INT(D39*I39)</f>
        <v>0</v>
      </c>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v>18</v>
      </c>
      <c r="B41" s="81"/>
      <c r="C41" s="60"/>
      <c r="D41" s="61"/>
      <c r="E41" s="62"/>
      <c r="F41" s="108"/>
      <c r="G41" s="108"/>
      <c r="H41" s="100"/>
      <c r="I41" s="64"/>
      <c r="J41" s="85">
        <f>INT(D41*I41)</f>
        <v>0</v>
      </c>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v>19</v>
      </c>
      <c r="B43" s="81"/>
      <c r="C43" s="60"/>
      <c r="D43" s="61"/>
      <c r="E43" s="62"/>
      <c r="F43" s="108"/>
      <c r="G43" s="108"/>
      <c r="H43" s="63"/>
      <c r="I43" s="64"/>
      <c r="J43" s="85">
        <f>INT(D43*I43)</f>
        <v>0</v>
      </c>
      <c r="K43" s="40"/>
      <c r="L43" s="110"/>
      <c r="M43" s="54"/>
      <c r="N43" s="101"/>
      <c r="O43" s="111"/>
      <c r="P43" s="102"/>
      <c r="Q43" s="112"/>
      <c r="R43" s="94"/>
    </row>
    <row r="44" spans="1:18" ht="21" customHeight="1">
      <c r="A44" s="17"/>
      <c r="B44" s="72"/>
      <c r="C44" s="113"/>
      <c r="D44" s="114"/>
      <c r="E44" s="115"/>
      <c r="F44" s="116"/>
      <c r="G44" s="116"/>
      <c r="H44" s="117"/>
      <c r="I44" s="118"/>
      <c r="J44" s="299"/>
      <c r="K44" s="120"/>
      <c r="L44" s="121"/>
      <c r="M44" s="122"/>
      <c r="N44" s="92"/>
      <c r="O44" s="56"/>
      <c r="P44" s="79"/>
      <c r="Q44" s="31"/>
      <c r="R44" s="58"/>
    </row>
    <row r="45" spans="1:18" ht="21" customHeight="1" thickBot="1">
      <c r="A45" s="123">
        <v>20</v>
      </c>
      <c r="B45" s="273"/>
      <c r="C45" s="125"/>
      <c r="D45" s="126"/>
      <c r="E45" s="127"/>
      <c r="F45" s="128"/>
      <c r="G45" s="128"/>
      <c r="H45" s="129"/>
      <c r="I45" s="130"/>
      <c r="J45" s="131">
        <f>SUM(J6:J43)</f>
        <v>0</v>
      </c>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1" orientation="portrait" verticalDpi="0" r:id="rId1"/>
  <rowBreaks count="3" manualBreakCount="3">
    <brk id="45" max="16383" man="1"/>
    <brk id="89" max="16383" man="1"/>
    <brk id="133" max="16383" man="1"/>
  </rowBreaks>
  <colBreaks count="1" manualBreakCount="1">
    <brk id="11"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16" zoomScale="60" zoomScaleNormal="100" workbookViewId="0">
      <selection activeCell="J45" sqref="J4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33" t="s">
        <v>138</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80">
        <v>1</v>
      </c>
      <c r="B7" s="81" t="s">
        <v>586</v>
      </c>
      <c r="C7" s="60" t="s">
        <v>587</v>
      </c>
      <c r="D7" s="82">
        <v>447</v>
      </c>
      <c r="E7" s="62" t="s">
        <v>588</v>
      </c>
      <c r="F7" s="83"/>
      <c r="G7" s="83"/>
      <c r="H7" s="84"/>
      <c r="I7" s="64"/>
      <c r="J7" s="85">
        <f>INT(D7*I7)</f>
        <v>0</v>
      </c>
      <c r="K7" s="40"/>
      <c r="L7" s="67"/>
      <c r="M7" s="68"/>
      <c r="N7" s="43"/>
      <c r="O7" s="86"/>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v>2</v>
      </c>
      <c r="B9" s="81"/>
      <c r="C9" s="60"/>
      <c r="D9" s="90"/>
      <c r="E9" s="62"/>
      <c r="F9" s="62"/>
      <c r="G9" s="62"/>
      <c r="H9" s="84"/>
      <c r="I9" s="64"/>
      <c r="J9" s="85">
        <f>INT(D9*I9)</f>
        <v>0</v>
      </c>
      <c r="K9" s="40"/>
      <c r="L9" s="67"/>
      <c r="M9" s="68"/>
      <c r="N9" s="69"/>
      <c r="O9" s="86"/>
      <c r="P9" s="87"/>
      <c r="Q9" s="46"/>
      <c r="R9" s="37"/>
    </row>
    <row r="10" spans="1:18" ht="21" customHeight="1">
      <c r="A10" s="17"/>
      <c r="B10" s="72"/>
      <c r="C10" s="48"/>
      <c r="D10" s="91"/>
      <c r="E10" s="89"/>
      <c r="F10" s="89"/>
      <c r="G10" s="89"/>
      <c r="H10" s="58"/>
      <c r="I10" s="76"/>
      <c r="J10" s="77"/>
      <c r="K10" s="25"/>
      <c r="L10" s="53"/>
      <c r="M10" s="54"/>
      <c r="N10" s="92"/>
      <c r="O10" s="56"/>
      <c r="P10" s="79"/>
      <c r="Q10" s="31"/>
      <c r="R10" s="58"/>
    </row>
    <row r="11" spans="1:18" ht="21" customHeight="1">
      <c r="A11" s="80">
        <v>3</v>
      </c>
      <c r="B11" s="81"/>
      <c r="C11" s="60"/>
      <c r="D11" s="61"/>
      <c r="E11" s="62"/>
      <c r="F11" s="62"/>
      <c r="G11" s="62"/>
      <c r="H11" s="84"/>
      <c r="I11" s="64"/>
      <c r="J11" s="85">
        <f>INT(D11*I11)</f>
        <v>0</v>
      </c>
      <c r="K11" s="40"/>
      <c r="L11" s="67"/>
      <c r="M11" s="68"/>
      <c r="N11" s="69"/>
      <c r="O11" s="86"/>
      <c r="P11" s="93"/>
      <c r="Q11" s="46"/>
      <c r="R11" s="37"/>
    </row>
    <row r="12" spans="1:18" ht="21" customHeight="1">
      <c r="A12" s="17"/>
      <c r="B12" s="72"/>
      <c r="C12" s="48"/>
      <c r="D12" s="91"/>
      <c r="E12" s="89"/>
      <c r="F12" s="89"/>
      <c r="G12" s="89"/>
      <c r="H12" s="94"/>
      <c r="I12" s="76"/>
      <c r="J12" s="77"/>
      <c r="K12" s="25"/>
      <c r="L12" s="53"/>
      <c r="M12" s="54"/>
      <c r="N12" s="92"/>
      <c r="O12" s="56"/>
      <c r="P12" s="79"/>
      <c r="Q12" s="31"/>
      <c r="R12" s="58"/>
    </row>
    <row r="13" spans="1:18" ht="21" customHeight="1">
      <c r="A13" s="13"/>
      <c r="B13" s="81"/>
      <c r="C13" s="60"/>
      <c r="D13" s="61"/>
      <c r="E13" s="62"/>
      <c r="F13" s="62"/>
      <c r="G13" s="62"/>
      <c r="H13" s="37"/>
      <c r="I13" s="64"/>
      <c r="J13" s="85">
        <f>INT(D13*I13)</f>
        <v>0</v>
      </c>
      <c r="K13" s="40"/>
      <c r="L13" s="67"/>
      <c r="M13" s="68"/>
      <c r="N13" s="69"/>
      <c r="O13" s="86"/>
      <c r="P13" s="93"/>
      <c r="Q13" s="46"/>
      <c r="R13" s="37"/>
    </row>
    <row r="14" spans="1:18" ht="21" customHeight="1">
      <c r="A14" s="18">
        <v>4</v>
      </c>
      <c r="B14" s="72"/>
      <c r="C14" s="48"/>
      <c r="D14" s="91"/>
      <c r="E14" s="89"/>
      <c r="F14" s="74"/>
      <c r="G14" s="74"/>
      <c r="H14" s="94"/>
      <c r="I14" s="76"/>
      <c r="J14" s="77"/>
      <c r="K14" s="25"/>
      <c r="L14" s="53"/>
      <c r="M14" s="54"/>
      <c r="N14" s="95"/>
      <c r="O14" s="96"/>
      <c r="P14" s="79"/>
      <c r="Q14" s="31"/>
      <c r="R14" s="58"/>
    </row>
    <row r="15" spans="1:18" ht="21" customHeight="1">
      <c r="A15" s="13"/>
      <c r="B15" s="81"/>
      <c r="C15" s="14"/>
      <c r="D15" s="61"/>
      <c r="E15" s="62"/>
      <c r="F15" s="97"/>
      <c r="G15" s="97"/>
      <c r="H15" s="98"/>
      <c r="I15" s="64"/>
      <c r="J15" s="85">
        <f>INT(D15*I15)</f>
        <v>0</v>
      </c>
      <c r="K15" s="40"/>
      <c r="L15" s="67"/>
      <c r="M15" s="68"/>
      <c r="N15" s="43"/>
      <c r="O15" s="86"/>
      <c r="P15" s="93"/>
      <c r="Q15" s="46"/>
      <c r="R15" s="37"/>
    </row>
    <row r="16" spans="1:18" ht="21" customHeight="1">
      <c r="A16" s="17">
        <v>5</v>
      </c>
      <c r="B16" s="72"/>
      <c r="C16" s="48"/>
      <c r="D16" s="99"/>
      <c r="E16" s="89"/>
      <c r="F16" s="74"/>
      <c r="G16" s="74"/>
      <c r="H16" s="22"/>
      <c r="I16" s="76"/>
      <c r="J16" s="77"/>
      <c r="K16" s="25"/>
      <c r="L16" s="53"/>
      <c r="M16" s="54"/>
      <c r="N16" s="95"/>
      <c r="O16" s="96"/>
      <c r="P16" s="79"/>
      <c r="Q16" s="31"/>
      <c r="R16" s="58"/>
    </row>
    <row r="17" spans="1:18" ht="21" customHeight="1">
      <c r="A17" s="13"/>
      <c r="B17" s="81"/>
      <c r="C17" s="60"/>
      <c r="D17" s="61"/>
      <c r="E17" s="62"/>
      <c r="F17" s="97"/>
      <c r="G17" s="97"/>
      <c r="H17" s="100"/>
      <c r="I17" s="64"/>
      <c r="J17" s="85">
        <f>INT(D17*I17)</f>
        <v>0</v>
      </c>
      <c r="K17" s="40"/>
      <c r="L17" s="67"/>
      <c r="M17" s="68"/>
      <c r="N17" s="43"/>
      <c r="O17" s="86"/>
      <c r="P17" s="93"/>
      <c r="Q17" s="46"/>
      <c r="R17" s="37"/>
    </row>
    <row r="18" spans="1:18" ht="21" customHeight="1">
      <c r="A18" s="18">
        <v>6</v>
      </c>
      <c r="B18" s="72"/>
      <c r="C18" s="48"/>
      <c r="D18" s="99"/>
      <c r="E18" s="89"/>
      <c r="F18" s="74"/>
      <c r="G18" s="74"/>
      <c r="H18" s="22"/>
      <c r="I18" s="76"/>
      <c r="J18" s="77"/>
      <c r="K18" s="25"/>
      <c r="L18" s="53"/>
      <c r="M18" s="54"/>
      <c r="N18" s="95"/>
      <c r="O18" s="96"/>
      <c r="P18" s="79"/>
      <c r="Q18" s="31"/>
      <c r="R18" s="58"/>
    </row>
    <row r="19" spans="1:18" ht="21" customHeight="1">
      <c r="A19" s="13"/>
      <c r="B19" s="81"/>
      <c r="C19" s="60"/>
      <c r="D19" s="61"/>
      <c r="E19" s="62"/>
      <c r="F19" s="97"/>
      <c r="G19" s="97"/>
      <c r="H19" s="63"/>
      <c r="I19" s="64"/>
      <c r="J19" s="85">
        <f>INT(D19*I19)</f>
        <v>0</v>
      </c>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c r="B21" s="81"/>
      <c r="C21" s="60"/>
      <c r="D21" s="61"/>
      <c r="E21" s="62"/>
      <c r="F21" s="62"/>
      <c r="G21" s="62"/>
      <c r="H21" s="37"/>
      <c r="I21" s="64"/>
      <c r="J21" s="85">
        <f>INT(D21*I21)</f>
        <v>0</v>
      </c>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c r="B23" s="81"/>
      <c r="C23" s="60"/>
      <c r="D23" s="61"/>
      <c r="E23" s="62"/>
      <c r="F23" s="97"/>
      <c r="G23" s="97"/>
      <c r="H23" s="63"/>
      <c r="I23" s="64"/>
      <c r="J23" s="85">
        <f>INT(D23*I23)</f>
        <v>0</v>
      </c>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c r="B25" s="81"/>
      <c r="C25" s="60"/>
      <c r="D25" s="61"/>
      <c r="E25" s="62"/>
      <c r="F25" s="97"/>
      <c r="G25" s="97"/>
      <c r="H25" s="63"/>
      <c r="I25" s="64"/>
      <c r="J25" s="85">
        <f>INT(D25*I25)</f>
        <v>0</v>
      </c>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c r="B27" s="104"/>
      <c r="C27" s="60"/>
      <c r="D27" s="61"/>
      <c r="E27" s="62"/>
      <c r="F27" s="97"/>
      <c r="G27" s="97"/>
      <c r="H27" s="84"/>
      <c r="I27" s="64"/>
      <c r="J27" s="85">
        <f>INT(D27*I27)</f>
        <v>0</v>
      </c>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f>INT(D29*I29)</f>
        <v>0</v>
      </c>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f>INT(D31*I31)</f>
        <v>0</v>
      </c>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f>INT(D33*I33)</f>
        <v>0</v>
      </c>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f>INT(D35*I35)</f>
        <v>0</v>
      </c>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f>INT(D37*I37)</f>
        <v>0</v>
      </c>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f>INT(D39*I39)</f>
        <v>0</v>
      </c>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f>INT(D41*I41)</f>
        <v>0</v>
      </c>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f>INT(D43*I43)</f>
        <v>0</v>
      </c>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f>SUM(J6:J43)</f>
        <v>0</v>
      </c>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1" orientation="portrait" verticalDpi="0" r:id="rId1"/>
  <rowBreaks count="1" manualBreakCount="1">
    <brk id="45" max="16383" man="1"/>
  </rowBreaks>
  <colBreaks count="1" manualBreakCount="1">
    <brk id="1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3"/>
  <sheetViews>
    <sheetView view="pageBreakPreview" topLeftCell="A232" zoomScale="86" zoomScaleNormal="100" zoomScaleSheetLayoutView="86" workbookViewId="0">
      <selection activeCell="B245" sqref="B24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33" t="s">
        <v>96</v>
      </c>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c r="C6" s="16"/>
      <c r="D6" s="262"/>
      <c r="E6" s="74"/>
      <c r="F6" s="74"/>
      <c r="G6" s="74"/>
      <c r="H6" s="75"/>
      <c r="I6" s="140"/>
      <c r="J6" s="116"/>
      <c r="K6" s="25"/>
      <c r="L6" s="53"/>
      <c r="M6" s="54"/>
      <c r="N6" s="78"/>
      <c r="O6" s="56"/>
      <c r="P6" s="79"/>
      <c r="Q6" s="31"/>
      <c r="R6" s="58"/>
    </row>
    <row r="7" spans="1:18" ht="21" customHeight="1">
      <c r="A7" s="80">
        <v>1</v>
      </c>
      <c r="B7" s="81" t="s">
        <v>600</v>
      </c>
      <c r="C7" s="81" t="s">
        <v>590</v>
      </c>
      <c r="D7" s="82">
        <v>798</v>
      </c>
      <c r="E7" s="62" t="s">
        <v>99</v>
      </c>
      <c r="F7" s="83"/>
      <c r="G7" s="83"/>
      <c r="H7" s="84"/>
      <c r="I7" s="64"/>
      <c r="J7" s="85">
        <f>INT(D7*I7)</f>
        <v>0</v>
      </c>
      <c r="K7" s="40"/>
      <c r="L7" s="67"/>
      <c r="M7" s="68"/>
      <c r="N7" s="43"/>
      <c r="O7" s="86"/>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v>2</v>
      </c>
      <c r="B9" s="81"/>
      <c r="C9" s="60"/>
      <c r="D9" s="90"/>
      <c r="E9" s="62"/>
      <c r="F9" s="62"/>
      <c r="G9" s="62"/>
      <c r="H9" s="84"/>
      <c r="I9" s="64"/>
      <c r="J9" s="85">
        <f>INT(D9*I9)</f>
        <v>0</v>
      </c>
      <c r="K9" s="40"/>
      <c r="L9" s="67"/>
      <c r="M9" s="68"/>
      <c r="N9" s="69"/>
      <c r="O9" s="86"/>
      <c r="P9" s="87"/>
      <c r="Q9" s="46"/>
      <c r="R9" s="37"/>
    </row>
    <row r="10" spans="1:18" ht="21" customHeight="1">
      <c r="A10" s="17"/>
      <c r="B10" s="72"/>
      <c r="C10" s="48"/>
      <c r="D10" s="88"/>
      <c r="E10" s="89"/>
      <c r="F10" s="89"/>
      <c r="G10" s="89"/>
      <c r="H10" s="58"/>
      <c r="I10" s="76"/>
      <c r="J10" s="77"/>
      <c r="K10" s="25"/>
      <c r="L10" s="53"/>
      <c r="M10" s="54"/>
      <c r="N10" s="92"/>
      <c r="O10" s="56"/>
      <c r="P10" s="79"/>
      <c r="Q10" s="31"/>
      <c r="R10" s="58"/>
    </row>
    <row r="11" spans="1:18" ht="21" customHeight="1">
      <c r="A11" s="80">
        <v>3</v>
      </c>
      <c r="B11" s="81" t="s">
        <v>601</v>
      </c>
      <c r="C11" s="60" t="s">
        <v>97</v>
      </c>
      <c r="D11" s="90">
        <v>6.36</v>
      </c>
      <c r="E11" s="62" t="s">
        <v>98</v>
      </c>
      <c r="F11" s="62"/>
      <c r="G11" s="62"/>
      <c r="H11" s="84"/>
      <c r="I11" s="64"/>
      <c r="J11" s="85">
        <f>INT(D11*I11)</f>
        <v>0</v>
      </c>
      <c r="K11" s="40"/>
      <c r="L11" s="67"/>
      <c r="M11" s="68"/>
      <c r="N11" s="69"/>
      <c r="O11" s="86"/>
      <c r="P11" s="93"/>
      <c r="Q11" s="46"/>
      <c r="R11" s="37"/>
    </row>
    <row r="12" spans="1:18" ht="21" customHeight="1">
      <c r="A12" s="17"/>
      <c r="B12" s="72"/>
      <c r="C12" s="48"/>
      <c r="D12" s="88"/>
      <c r="E12" s="89"/>
      <c r="F12" s="89"/>
      <c r="G12" s="89"/>
      <c r="H12" s="94"/>
      <c r="I12" s="76"/>
      <c r="J12" s="77"/>
      <c r="K12" s="25"/>
      <c r="L12" s="53"/>
      <c r="M12" s="54"/>
      <c r="N12" s="92"/>
      <c r="O12" s="56"/>
      <c r="P12" s="79"/>
      <c r="Q12" s="31"/>
      <c r="R12" s="58"/>
    </row>
    <row r="13" spans="1:18" ht="21" customHeight="1">
      <c r="A13" s="13">
        <v>4</v>
      </c>
      <c r="B13" s="81"/>
      <c r="C13" s="60" t="s">
        <v>591</v>
      </c>
      <c r="D13" s="90">
        <v>0.63</v>
      </c>
      <c r="E13" s="62" t="s">
        <v>129</v>
      </c>
      <c r="F13" s="62"/>
      <c r="G13" s="62"/>
      <c r="H13" s="37"/>
      <c r="I13" s="64"/>
      <c r="J13" s="85">
        <f>INT(D13*I13)</f>
        <v>0</v>
      </c>
      <c r="K13" s="40"/>
      <c r="L13" s="67"/>
      <c r="M13" s="68"/>
      <c r="N13" s="69"/>
      <c r="O13" s="86"/>
      <c r="P13" s="93"/>
      <c r="Q13" s="46"/>
      <c r="R13" s="37"/>
    </row>
    <row r="14" spans="1:18" ht="21" customHeight="1">
      <c r="A14" s="18"/>
      <c r="B14" s="72"/>
      <c r="C14" s="48"/>
      <c r="D14" s="88"/>
      <c r="E14" s="89"/>
      <c r="F14" s="74"/>
      <c r="G14" s="74"/>
      <c r="H14" s="94"/>
      <c r="I14" s="76"/>
      <c r="J14" s="77"/>
      <c r="K14" s="25"/>
      <c r="L14" s="53"/>
      <c r="M14" s="54"/>
      <c r="N14" s="95"/>
      <c r="O14" s="96"/>
      <c r="P14" s="79"/>
      <c r="Q14" s="31"/>
      <c r="R14" s="58"/>
    </row>
    <row r="15" spans="1:18" ht="21" customHeight="1">
      <c r="A15" s="13">
        <v>5</v>
      </c>
      <c r="B15" s="81"/>
      <c r="C15" s="14" t="s">
        <v>106</v>
      </c>
      <c r="D15" s="90">
        <v>2.5499999999999998</v>
      </c>
      <c r="E15" s="62" t="s">
        <v>593</v>
      </c>
      <c r="F15" s="97"/>
      <c r="G15" s="97"/>
      <c r="H15" s="98"/>
      <c r="I15" s="64"/>
      <c r="J15" s="85">
        <f>INT(D15*I15)</f>
        <v>0</v>
      </c>
      <c r="K15" s="40"/>
      <c r="L15" s="67"/>
      <c r="M15" s="68"/>
      <c r="N15" s="43"/>
      <c r="O15" s="86"/>
      <c r="P15" s="93"/>
      <c r="Q15" s="46"/>
      <c r="R15" s="37"/>
    </row>
    <row r="16" spans="1:18" ht="21" customHeight="1">
      <c r="A16" s="17"/>
      <c r="B16" s="72"/>
      <c r="C16" s="48"/>
      <c r="D16" s="263"/>
      <c r="E16" s="89"/>
      <c r="F16" s="74"/>
      <c r="G16" s="74"/>
      <c r="H16" s="22"/>
      <c r="I16" s="76"/>
      <c r="J16" s="77"/>
      <c r="K16" s="25"/>
      <c r="L16" s="53"/>
      <c r="M16" s="54"/>
      <c r="N16" s="95"/>
      <c r="O16" s="96"/>
      <c r="P16" s="79"/>
      <c r="Q16" s="31"/>
      <c r="R16" s="58"/>
    </row>
    <row r="17" spans="1:18" ht="21" customHeight="1">
      <c r="A17" s="13">
        <v>6</v>
      </c>
      <c r="B17" s="81"/>
      <c r="C17" s="60" t="s">
        <v>592</v>
      </c>
      <c r="D17" s="90">
        <v>3.81</v>
      </c>
      <c r="E17" s="62" t="s">
        <v>129</v>
      </c>
      <c r="F17" s="97"/>
      <c r="G17" s="97"/>
      <c r="H17" s="100"/>
      <c r="I17" s="64"/>
      <c r="J17" s="85">
        <f>INT(D17*I17)</f>
        <v>0</v>
      </c>
      <c r="K17" s="40"/>
      <c r="L17" s="67"/>
      <c r="M17" s="68"/>
      <c r="N17" s="43"/>
      <c r="O17" s="86"/>
      <c r="P17" s="93"/>
      <c r="Q17" s="46"/>
      <c r="R17" s="37"/>
    </row>
    <row r="18" spans="1:18" ht="21" customHeight="1">
      <c r="A18" s="18"/>
      <c r="B18" s="72"/>
      <c r="C18" s="48"/>
      <c r="D18" s="263"/>
      <c r="E18" s="89"/>
      <c r="F18" s="74"/>
      <c r="G18" s="74"/>
      <c r="H18" s="22"/>
      <c r="I18" s="76"/>
      <c r="J18" s="77"/>
      <c r="K18" s="25"/>
      <c r="L18" s="53"/>
      <c r="M18" s="54"/>
      <c r="N18" s="95"/>
      <c r="O18" s="96"/>
      <c r="P18" s="79"/>
      <c r="Q18" s="31"/>
      <c r="R18" s="58"/>
    </row>
    <row r="19" spans="1:18" ht="21" customHeight="1">
      <c r="A19" s="13">
        <v>7</v>
      </c>
      <c r="B19" s="81"/>
      <c r="C19" s="14" t="s">
        <v>594</v>
      </c>
      <c r="D19" s="90">
        <v>0.48</v>
      </c>
      <c r="E19" s="62" t="s">
        <v>129</v>
      </c>
      <c r="F19" s="97"/>
      <c r="G19" s="97"/>
      <c r="H19" s="63"/>
      <c r="I19" s="64"/>
      <c r="J19" s="85">
        <f>INT(D19*I19)</f>
        <v>0</v>
      </c>
      <c r="K19" s="40"/>
      <c r="L19" s="67"/>
      <c r="M19" s="68"/>
      <c r="N19" s="319"/>
      <c r="O19" s="86"/>
      <c r="P19" s="102"/>
      <c r="Q19" s="46"/>
      <c r="R19" s="37"/>
    </row>
    <row r="20" spans="1:18" ht="21" customHeight="1">
      <c r="A20" s="17"/>
      <c r="B20" s="72"/>
      <c r="C20" s="48"/>
      <c r="D20" s="263"/>
      <c r="E20" s="89"/>
      <c r="F20" s="89"/>
      <c r="G20" s="89"/>
      <c r="H20" s="58"/>
      <c r="I20" s="76"/>
      <c r="J20" s="77"/>
      <c r="K20" s="25"/>
      <c r="L20" s="53"/>
      <c r="M20" s="54"/>
      <c r="N20" s="95"/>
      <c r="O20" s="56"/>
      <c r="P20" s="79"/>
      <c r="Q20" s="31"/>
      <c r="R20" s="58"/>
    </row>
    <row r="21" spans="1:18" ht="21" customHeight="1">
      <c r="A21" s="13">
        <v>8</v>
      </c>
      <c r="B21" s="81"/>
      <c r="C21" s="60" t="s">
        <v>595</v>
      </c>
      <c r="D21" s="90">
        <v>2.9</v>
      </c>
      <c r="E21" s="62" t="s">
        <v>129</v>
      </c>
      <c r="F21" s="62"/>
      <c r="G21" s="62"/>
      <c r="H21" s="37"/>
      <c r="I21" s="64"/>
      <c r="J21" s="85">
        <f>INT(D21*I21)</f>
        <v>0</v>
      </c>
      <c r="K21" s="40"/>
      <c r="L21" s="67"/>
      <c r="M21" s="68"/>
      <c r="N21" s="43"/>
      <c r="O21" s="86"/>
      <c r="P21" s="93"/>
      <c r="Q21" s="46"/>
      <c r="R21" s="37"/>
    </row>
    <row r="22" spans="1:18" ht="21" customHeight="1">
      <c r="A22" s="18"/>
      <c r="B22" s="72"/>
      <c r="C22" s="48"/>
      <c r="D22" s="88"/>
      <c r="E22" s="89"/>
      <c r="F22" s="74"/>
      <c r="G22" s="74"/>
      <c r="H22" s="22"/>
      <c r="I22" s="76"/>
      <c r="J22" s="77"/>
      <c r="K22" s="25"/>
      <c r="L22" s="53"/>
      <c r="M22" s="54"/>
      <c r="N22" s="95"/>
      <c r="O22" s="96"/>
      <c r="P22" s="79"/>
      <c r="Q22" s="31"/>
      <c r="R22" s="58"/>
    </row>
    <row r="23" spans="1:18" ht="21" customHeight="1">
      <c r="A23" s="13">
        <v>9</v>
      </c>
      <c r="B23" s="81"/>
      <c r="C23" s="60" t="s">
        <v>681</v>
      </c>
      <c r="D23" s="90">
        <v>0.48</v>
      </c>
      <c r="E23" s="62" t="s">
        <v>129</v>
      </c>
      <c r="F23" s="97"/>
      <c r="G23" s="97"/>
      <c r="H23" s="63"/>
      <c r="I23" s="64"/>
      <c r="J23" s="85">
        <f>INT(D23*I23)</f>
        <v>0</v>
      </c>
      <c r="K23" s="40"/>
      <c r="L23" s="67"/>
      <c r="M23" s="68"/>
      <c r="N23" s="43"/>
      <c r="O23" s="86"/>
      <c r="P23" s="93"/>
      <c r="Q23" s="46"/>
      <c r="R23" s="37"/>
    </row>
    <row r="24" spans="1:18" ht="21" customHeight="1">
      <c r="A24" s="18"/>
      <c r="B24" s="72"/>
      <c r="C24" s="48"/>
      <c r="D24" s="263"/>
      <c r="E24" s="89"/>
      <c r="F24" s="74"/>
      <c r="G24" s="74"/>
      <c r="H24" s="22"/>
      <c r="I24" s="76"/>
      <c r="J24" s="77"/>
      <c r="K24" s="25"/>
      <c r="L24" s="53"/>
      <c r="M24" s="54"/>
      <c r="N24" s="78"/>
      <c r="O24" s="96"/>
      <c r="P24" s="79"/>
      <c r="Q24" s="31"/>
      <c r="R24" s="58"/>
    </row>
    <row r="25" spans="1:18" ht="21" customHeight="1">
      <c r="A25" s="13">
        <v>10</v>
      </c>
      <c r="B25" s="81"/>
      <c r="C25" s="60" t="s">
        <v>682</v>
      </c>
      <c r="D25" s="90">
        <v>2.9</v>
      </c>
      <c r="E25" s="62" t="s">
        <v>129</v>
      </c>
      <c r="F25" s="97"/>
      <c r="G25" s="97"/>
      <c r="H25" s="63"/>
      <c r="I25" s="64"/>
      <c r="J25" s="85">
        <f>INT(D25*I25)</f>
        <v>0</v>
      </c>
      <c r="K25" s="40"/>
      <c r="L25" s="67"/>
      <c r="M25" s="68"/>
      <c r="N25" s="43"/>
      <c r="O25" s="86"/>
      <c r="P25" s="312"/>
      <c r="Q25" s="46"/>
      <c r="R25" s="37"/>
    </row>
    <row r="26" spans="1:18" ht="21" customHeight="1">
      <c r="A26" s="17"/>
      <c r="B26" s="72"/>
      <c r="C26" s="48"/>
      <c r="D26" s="88"/>
      <c r="E26" s="89"/>
      <c r="F26" s="74"/>
      <c r="G26" s="74"/>
      <c r="H26" s="117"/>
      <c r="I26" s="76"/>
      <c r="J26" s="77"/>
      <c r="K26" s="25"/>
      <c r="L26" s="53"/>
      <c r="M26" s="54"/>
      <c r="N26" s="95"/>
      <c r="O26" s="96"/>
      <c r="P26" s="79"/>
      <c r="Q26" s="31"/>
      <c r="R26" s="58"/>
    </row>
    <row r="27" spans="1:18" ht="21" customHeight="1">
      <c r="A27" s="13">
        <v>11</v>
      </c>
      <c r="B27" s="81"/>
      <c r="C27" s="60" t="s">
        <v>596</v>
      </c>
      <c r="D27" s="90">
        <v>1.18</v>
      </c>
      <c r="E27" s="62" t="s">
        <v>99</v>
      </c>
      <c r="F27" s="97"/>
      <c r="G27" s="97"/>
      <c r="H27" s="63"/>
      <c r="I27" s="64"/>
      <c r="J27" s="85">
        <f>INT(D27*I27)</f>
        <v>0</v>
      </c>
      <c r="K27" s="40"/>
      <c r="L27" s="321"/>
      <c r="M27" s="68"/>
      <c r="N27" s="43"/>
      <c r="O27" s="86"/>
      <c r="P27" s="93"/>
      <c r="Q27" s="46"/>
      <c r="R27" s="37"/>
    </row>
    <row r="28" spans="1:18" ht="21" customHeight="1">
      <c r="A28" s="17"/>
      <c r="B28" s="72"/>
      <c r="C28" s="48"/>
      <c r="D28" s="263"/>
      <c r="E28" s="89"/>
      <c r="F28" s="74"/>
      <c r="G28" s="74"/>
      <c r="H28" s="22"/>
      <c r="I28" s="140"/>
      <c r="J28" s="77"/>
      <c r="K28" s="25"/>
      <c r="L28" s="53"/>
      <c r="M28" s="54"/>
      <c r="N28" s="95"/>
      <c r="O28" s="96"/>
      <c r="P28" s="79"/>
      <c r="Q28" s="31"/>
      <c r="R28" s="58"/>
    </row>
    <row r="29" spans="1:18" ht="21" customHeight="1">
      <c r="A29" s="13">
        <v>12</v>
      </c>
      <c r="B29" s="81"/>
      <c r="C29" s="60" t="s">
        <v>597</v>
      </c>
      <c r="D29" s="90">
        <v>33.15</v>
      </c>
      <c r="E29" s="62" t="s">
        <v>129</v>
      </c>
      <c r="F29" s="97"/>
      <c r="G29" s="97"/>
      <c r="H29" s="63"/>
      <c r="I29" s="64"/>
      <c r="J29" s="85">
        <f>INT(D29*I29)</f>
        <v>0</v>
      </c>
      <c r="K29" s="40"/>
      <c r="L29" s="67"/>
      <c r="M29" s="68"/>
      <c r="N29" s="43"/>
      <c r="O29" s="86"/>
      <c r="P29" s="93"/>
      <c r="Q29" s="46"/>
      <c r="R29" s="37"/>
    </row>
    <row r="30" spans="1:18" ht="21" customHeight="1">
      <c r="A30" s="17"/>
      <c r="B30" s="103"/>
      <c r="C30" s="48"/>
      <c r="D30" s="263"/>
      <c r="E30" s="89"/>
      <c r="F30" s="106"/>
      <c r="G30" s="106"/>
      <c r="H30" s="94"/>
      <c r="I30" s="76"/>
      <c r="J30" s="21"/>
      <c r="K30" s="25"/>
      <c r="L30" s="53"/>
      <c r="M30" s="54"/>
      <c r="N30" s="78"/>
      <c r="O30" s="96"/>
      <c r="P30" s="79"/>
      <c r="Q30" s="31"/>
      <c r="R30" s="58"/>
    </row>
    <row r="31" spans="1:18" ht="21" customHeight="1">
      <c r="A31" s="13">
        <v>13</v>
      </c>
      <c r="B31" s="104"/>
      <c r="C31" s="60" t="s">
        <v>598</v>
      </c>
      <c r="D31" s="90">
        <v>21.5</v>
      </c>
      <c r="E31" s="62" t="s">
        <v>102</v>
      </c>
      <c r="F31" s="108"/>
      <c r="G31" s="108"/>
      <c r="H31" s="37"/>
      <c r="I31" s="64"/>
      <c r="J31" s="85">
        <f>INT(D31*I31)</f>
        <v>0</v>
      </c>
      <c r="K31" s="40"/>
      <c r="L31" s="67"/>
      <c r="M31" s="68"/>
      <c r="N31" s="43"/>
      <c r="O31" s="86"/>
      <c r="P31" s="312"/>
      <c r="Q31" s="46"/>
      <c r="R31" s="37"/>
    </row>
    <row r="32" spans="1:18" ht="21" customHeight="1">
      <c r="A32" s="17"/>
      <c r="B32" s="103"/>
      <c r="C32" s="48"/>
      <c r="D32" s="263"/>
      <c r="E32" s="89"/>
      <c r="F32" s="89"/>
      <c r="G32" s="89"/>
      <c r="H32" s="58"/>
      <c r="I32" s="140"/>
      <c r="J32" s="116"/>
      <c r="K32" s="25"/>
      <c r="L32" s="53"/>
      <c r="M32" s="54"/>
      <c r="N32" s="78"/>
      <c r="O32" s="96"/>
      <c r="P32" s="79"/>
      <c r="Q32" s="31"/>
      <c r="R32" s="58"/>
    </row>
    <row r="33" spans="1:18" ht="21" customHeight="1">
      <c r="A33" s="13">
        <v>14</v>
      </c>
      <c r="B33" s="104"/>
      <c r="C33" s="81" t="s">
        <v>599</v>
      </c>
      <c r="D33" s="82">
        <v>2.0499999999999998</v>
      </c>
      <c r="E33" s="62" t="s">
        <v>129</v>
      </c>
      <c r="F33" s="62"/>
      <c r="G33" s="62"/>
      <c r="H33" s="98"/>
      <c r="I33" s="64"/>
      <c r="J33" s="85">
        <f>INT(D33*I33)</f>
        <v>0</v>
      </c>
      <c r="K33" s="40"/>
      <c r="L33" s="67"/>
      <c r="M33" s="68"/>
      <c r="N33" s="43"/>
      <c r="O33" s="86"/>
      <c r="P33" s="93"/>
      <c r="Q33" s="46"/>
      <c r="R33" s="37"/>
    </row>
    <row r="34" spans="1:18" ht="21" customHeight="1">
      <c r="A34" s="17"/>
      <c r="B34" s="103"/>
      <c r="C34" s="48"/>
      <c r="D34" s="263"/>
      <c r="E34" s="89"/>
      <c r="F34" s="74"/>
      <c r="G34" s="74"/>
      <c r="H34" s="75"/>
      <c r="I34" s="51"/>
      <c r="J34" s="77"/>
      <c r="K34" s="25"/>
      <c r="L34" s="53"/>
      <c r="M34" s="54"/>
      <c r="N34" s="55"/>
      <c r="O34" s="96"/>
      <c r="P34" s="79"/>
      <c r="Q34" s="31"/>
      <c r="R34" s="58"/>
    </row>
    <row r="35" spans="1:18" ht="21" customHeight="1">
      <c r="A35" s="13">
        <v>15</v>
      </c>
      <c r="B35" s="104"/>
      <c r="C35" s="60" t="s">
        <v>605</v>
      </c>
      <c r="D35" s="90">
        <v>34.33</v>
      </c>
      <c r="E35" s="62" t="s">
        <v>99</v>
      </c>
      <c r="F35" s="83"/>
      <c r="G35" s="83"/>
      <c r="H35" s="84"/>
      <c r="I35" s="64"/>
      <c r="J35" s="85">
        <f>INT(D35*I35)</f>
        <v>0</v>
      </c>
      <c r="K35" s="40"/>
      <c r="L35" s="67"/>
      <c r="M35" s="68"/>
      <c r="N35" s="69"/>
      <c r="O35" s="86"/>
      <c r="P35" s="93"/>
      <c r="Q35" s="46"/>
      <c r="R35" s="37"/>
    </row>
    <row r="36" spans="1:18" ht="21" customHeight="1">
      <c r="A36" s="17"/>
      <c r="B36" s="103"/>
      <c r="C36" s="48"/>
      <c r="D36" s="263"/>
      <c r="E36" s="89"/>
      <c r="F36" s="74"/>
      <c r="G36" s="74"/>
      <c r="H36" s="307"/>
      <c r="I36" s="51"/>
      <c r="J36" s="77"/>
      <c r="K36" s="25"/>
      <c r="L36" s="53"/>
      <c r="M36" s="54"/>
      <c r="N36" s="92"/>
      <c r="O36" s="56"/>
      <c r="P36" s="79"/>
      <c r="Q36" s="31"/>
      <c r="R36" s="58"/>
    </row>
    <row r="37" spans="1:18" ht="21" customHeight="1">
      <c r="A37" s="13">
        <v>16</v>
      </c>
      <c r="B37" s="104"/>
      <c r="C37" s="60" t="s">
        <v>602</v>
      </c>
      <c r="D37" s="90">
        <v>99.15</v>
      </c>
      <c r="E37" s="62" t="s">
        <v>100</v>
      </c>
      <c r="F37" s="83"/>
      <c r="G37" s="83"/>
      <c r="H37" s="84"/>
      <c r="I37" s="64"/>
      <c r="J37" s="85">
        <f>INT(D37*I37)</f>
        <v>0</v>
      </c>
      <c r="K37" s="40"/>
      <c r="L37" s="67"/>
      <c r="M37" s="68"/>
      <c r="N37" s="69"/>
      <c r="O37" s="86"/>
      <c r="P37" s="93"/>
      <c r="Q37" s="46"/>
      <c r="R37" s="37"/>
    </row>
    <row r="38" spans="1:18" ht="21" customHeight="1">
      <c r="A38" s="17"/>
      <c r="B38" s="103"/>
      <c r="C38" s="48"/>
      <c r="D38" s="263"/>
      <c r="E38" s="74"/>
      <c r="F38" s="106"/>
      <c r="G38" s="106"/>
      <c r="H38" s="94"/>
      <c r="I38" s="76"/>
      <c r="J38" s="77"/>
      <c r="K38" s="25"/>
      <c r="L38" s="53"/>
      <c r="M38" s="54"/>
      <c r="N38" s="92"/>
      <c r="O38" s="56"/>
      <c r="P38" s="79"/>
      <c r="Q38" s="31"/>
      <c r="R38" s="58"/>
    </row>
    <row r="39" spans="1:18" ht="21" customHeight="1">
      <c r="A39" s="13">
        <v>17</v>
      </c>
      <c r="B39" s="104"/>
      <c r="C39" s="60" t="s">
        <v>603</v>
      </c>
      <c r="D39" s="90">
        <v>130.85</v>
      </c>
      <c r="E39" s="62" t="s">
        <v>129</v>
      </c>
      <c r="F39" s="108"/>
      <c r="G39" s="108"/>
      <c r="H39" s="37"/>
      <c r="I39" s="64"/>
      <c r="J39" s="85">
        <f>INT(D39*I39)</f>
        <v>0</v>
      </c>
      <c r="K39" s="40"/>
      <c r="L39" s="67"/>
      <c r="M39" s="68"/>
      <c r="N39" s="69"/>
      <c r="O39" s="86"/>
      <c r="P39" s="93"/>
      <c r="Q39" s="46"/>
      <c r="R39" s="37"/>
    </row>
    <row r="40" spans="1:18" ht="21" customHeight="1">
      <c r="A40" s="17"/>
      <c r="B40" s="103"/>
      <c r="C40" s="48"/>
      <c r="D40" s="263"/>
      <c r="E40" s="89"/>
      <c r="F40" s="106"/>
      <c r="G40" s="106"/>
      <c r="H40" s="94"/>
      <c r="I40" s="76"/>
      <c r="J40" s="77"/>
      <c r="K40" s="25"/>
      <c r="L40" s="53"/>
      <c r="M40" s="54"/>
      <c r="N40" s="95"/>
      <c r="O40" s="56"/>
      <c r="P40" s="79"/>
      <c r="Q40" s="31"/>
      <c r="R40" s="58"/>
    </row>
    <row r="41" spans="1:18" ht="21" customHeight="1">
      <c r="A41" s="13">
        <v>18</v>
      </c>
      <c r="B41" s="104"/>
      <c r="C41" s="60" t="s">
        <v>604</v>
      </c>
      <c r="D41" s="90">
        <v>230</v>
      </c>
      <c r="E41" s="62" t="s">
        <v>129</v>
      </c>
      <c r="F41" s="108"/>
      <c r="G41" s="108"/>
      <c r="H41" s="37"/>
      <c r="I41" s="64"/>
      <c r="J41" s="85">
        <f>INT(D41*I41)</f>
        <v>0</v>
      </c>
      <c r="K41" s="40"/>
      <c r="L41" s="67"/>
      <c r="M41" s="68"/>
      <c r="N41" s="43"/>
      <c r="O41" s="86"/>
      <c r="P41" s="93"/>
      <c r="Q41" s="46"/>
      <c r="R41" s="37"/>
    </row>
    <row r="42" spans="1:18" ht="21" customHeight="1">
      <c r="A42" s="17"/>
      <c r="B42" s="103"/>
      <c r="C42" s="48"/>
      <c r="D42" s="263"/>
      <c r="E42" s="89"/>
      <c r="F42" s="89"/>
      <c r="G42" s="89"/>
      <c r="H42" s="94"/>
      <c r="I42" s="76"/>
      <c r="J42" s="77"/>
      <c r="K42" s="25"/>
      <c r="L42" s="53"/>
      <c r="M42" s="54"/>
      <c r="N42" s="95"/>
      <c r="O42" s="56"/>
      <c r="P42" s="79"/>
      <c r="Q42" s="109"/>
      <c r="R42" s="58"/>
    </row>
    <row r="43" spans="1:18" ht="21" customHeight="1">
      <c r="A43" s="13">
        <v>19</v>
      </c>
      <c r="B43" s="104"/>
      <c r="C43" s="60" t="s">
        <v>605</v>
      </c>
      <c r="D43" s="90">
        <v>230</v>
      </c>
      <c r="E43" s="62" t="s">
        <v>129</v>
      </c>
      <c r="F43" s="62"/>
      <c r="G43" s="62"/>
      <c r="H43" s="98"/>
      <c r="I43" s="64"/>
      <c r="J43" s="85">
        <f>INT(D43*I43)</f>
        <v>0</v>
      </c>
      <c r="K43" s="40"/>
      <c r="L43" s="67"/>
      <c r="M43" s="68"/>
      <c r="N43" s="43"/>
      <c r="O43" s="111"/>
      <c r="P43" s="102"/>
      <c r="Q43" s="112"/>
      <c r="R43" s="94"/>
    </row>
    <row r="44" spans="1:18" ht="21" customHeight="1">
      <c r="A44" s="17"/>
      <c r="B44" s="103"/>
      <c r="C44" s="113"/>
      <c r="D44" s="264"/>
      <c r="E44" s="115"/>
      <c r="F44" s="115"/>
      <c r="G44" s="115"/>
      <c r="H44" s="58"/>
      <c r="I44" s="76"/>
      <c r="J44" s="77"/>
      <c r="K44" s="25"/>
      <c r="L44" s="53"/>
      <c r="M44" s="54"/>
      <c r="N44" s="95"/>
      <c r="O44" s="96"/>
      <c r="P44" s="79"/>
      <c r="Q44" s="31"/>
      <c r="R44" s="58"/>
    </row>
    <row r="45" spans="1:18" ht="21" customHeight="1" thickBot="1">
      <c r="A45" s="123">
        <v>20</v>
      </c>
      <c r="B45" s="273"/>
      <c r="C45" s="125" t="s">
        <v>606</v>
      </c>
      <c r="D45" s="265">
        <v>3.85</v>
      </c>
      <c r="E45" s="127" t="s">
        <v>99</v>
      </c>
      <c r="F45" s="127"/>
      <c r="G45" s="127"/>
      <c r="H45" s="362"/>
      <c r="I45" s="64"/>
      <c r="J45" s="85">
        <f>INT(D45*I45)</f>
        <v>0</v>
      </c>
      <c r="K45" s="40"/>
      <c r="L45" s="67"/>
      <c r="M45" s="68"/>
      <c r="N45" s="319"/>
      <c r="O45" s="86"/>
      <c r="P45" s="102"/>
      <c r="Q45" s="138"/>
      <c r="R45" s="139"/>
    </row>
    <row r="46" spans="1:18" ht="21" customHeight="1" thickTop="1">
      <c r="A46" s="275"/>
      <c r="B46" s="274"/>
      <c r="C46" s="48"/>
      <c r="D46" s="263"/>
      <c r="E46" s="89"/>
      <c r="F46" s="106"/>
      <c r="G46" s="106"/>
      <c r="H46" s="22"/>
      <c r="I46" s="76"/>
      <c r="J46" s="24"/>
      <c r="K46" s="25"/>
      <c r="L46" s="26"/>
      <c r="M46" s="27"/>
      <c r="N46" s="28"/>
      <c r="O46" s="29"/>
      <c r="P46" s="315"/>
      <c r="Q46" s="31"/>
      <c r="R46" s="32"/>
    </row>
    <row r="47" spans="1:18" ht="21" customHeight="1">
      <c r="A47" s="13">
        <v>21</v>
      </c>
      <c r="B47" s="104"/>
      <c r="C47" s="14" t="s">
        <v>607</v>
      </c>
      <c r="D47" s="90">
        <v>23</v>
      </c>
      <c r="E47" s="62" t="s">
        <v>129</v>
      </c>
      <c r="F47" s="108"/>
      <c r="G47" s="108"/>
      <c r="H47" s="100"/>
      <c r="I47" s="64"/>
      <c r="J47" s="39">
        <f>INT(D47*I47)</f>
        <v>0</v>
      </c>
      <c r="K47" s="40"/>
      <c r="L47" s="41"/>
      <c r="M47" s="42"/>
      <c r="N47" s="43"/>
      <c r="O47" s="86"/>
      <c r="P47" s="93"/>
      <c r="Q47" s="46"/>
      <c r="R47" s="37"/>
    </row>
    <row r="48" spans="1:18" ht="21" customHeight="1">
      <c r="A48" s="17"/>
      <c r="B48" s="272"/>
      <c r="C48" s="48"/>
      <c r="D48" s="88"/>
      <c r="E48" s="89"/>
      <c r="F48" s="106"/>
      <c r="G48" s="106"/>
      <c r="H48" s="22"/>
      <c r="I48" s="76"/>
      <c r="J48" s="77"/>
      <c r="K48" s="25"/>
      <c r="L48" s="53"/>
      <c r="M48" s="54"/>
      <c r="N48" s="78"/>
      <c r="O48" s="56"/>
      <c r="P48" s="57"/>
      <c r="Q48" s="31"/>
      <c r="R48" s="58"/>
    </row>
    <row r="49" spans="1:18" ht="21" customHeight="1">
      <c r="A49" s="13">
        <v>22</v>
      </c>
      <c r="B49" s="81"/>
      <c r="C49" s="60" t="s">
        <v>608</v>
      </c>
      <c r="D49" s="90">
        <v>1</v>
      </c>
      <c r="E49" s="62" t="s">
        <v>105</v>
      </c>
      <c r="F49" s="108"/>
      <c r="G49" s="108"/>
      <c r="H49" s="63"/>
      <c r="I49" s="64"/>
      <c r="J49" s="85"/>
      <c r="K49" s="40"/>
      <c r="L49" s="67"/>
      <c r="M49" s="68"/>
      <c r="N49" s="43"/>
      <c r="O49" s="44"/>
      <c r="P49" s="70"/>
      <c r="Q49" s="46"/>
      <c r="R49" s="37"/>
    </row>
    <row r="50" spans="1:18" ht="21" customHeight="1">
      <c r="A50" s="71"/>
      <c r="B50" s="72"/>
      <c r="C50" s="48"/>
      <c r="D50" s="263"/>
      <c r="E50" s="89"/>
      <c r="F50" s="21"/>
      <c r="G50" s="21"/>
      <c r="H50" s="117"/>
      <c r="I50" s="76"/>
      <c r="J50" s="77"/>
      <c r="K50" s="25"/>
      <c r="L50" s="53"/>
      <c r="M50" s="54"/>
      <c r="N50" s="78"/>
      <c r="O50" s="96"/>
      <c r="P50" s="79"/>
      <c r="Q50" s="31"/>
      <c r="R50" s="58"/>
    </row>
    <row r="51" spans="1:18" ht="21" customHeight="1">
      <c r="A51" s="80">
        <v>23</v>
      </c>
      <c r="B51" s="81"/>
      <c r="C51" s="60" t="s">
        <v>609</v>
      </c>
      <c r="D51" s="90">
        <v>16</v>
      </c>
      <c r="E51" s="62" t="s">
        <v>101</v>
      </c>
      <c r="F51" s="36"/>
      <c r="G51" s="36"/>
      <c r="H51" s="63"/>
      <c r="I51" s="64"/>
      <c r="J51" s="85">
        <f>INT(D51*I51)</f>
        <v>0</v>
      </c>
      <c r="K51" s="40"/>
      <c r="L51" s="67"/>
      <c r="M51" s="68"/>
      <c r="N51" s="43"/>
      <c r="O51" s="86"/>
      <c r="P51" s="312"/>
      <c r="Q51" s="46"/>
      <c r="R51" s="37"/>
    </row>
    <row r="52" spans="1:18" ht="21" customHeight="1">
      <c r="A52" s="71"/>
      <c r="B52" s="72"/>
      <c r="C52" s="48"/>
      <c r="D52" s="263"/>
      <c r="E52" s="89"/>
      <c r="F52" s="21"/>
      <c r="G52" s="21"/>
      <c r="H52" s="117"/>
      <c r="I52" s="23"/>
      <c r="J52" s="77"/>
      <c r="K52" s="25"/>
      <c r="L52" s="53"/>
      <c r="M52" s="54"/>
      <c r="N52" s="55"/>
      <c r="O52" s="56"/>
      <c r="P52" s="79"/>
      <c r="Q52" s="31"/>
      <c r="R52" s="58"/>
    </row>
    <row r="53" spans="1:18" ht="21" customHeight="1">
      <c r="A53" s="80">
        <v>24</v>
      </c>
      <c r="B53" s="81"/>
      <c r="C53" s="60" t="s">
        <v>610</v>
      </c>
      <c r="D53" s="90">
        <v>1</v>
      </c>
      <c r="E53" s="62" t="s">
        <v>127</v>
      </c>
      <c r="F53" s="36"/>
      <c r="G53" s="36"/>
      <c r="H53" s="37"/>
      <c r="I53" s="38"/>
      <c r="J53" s="85">
        <f>INT(D53*I53)</f>
        <v>0</v>
      </c>
      <c r="K53" s="40"/>
      <c r="L53" s="67"/>
      <c r="M53" s="68"/>
      <c r="N53" s="69"/>
      <c r="O53" s="86"/>
      <c r="P53" s="87"/>
      <c r="Q53" s="46"/>
      <c r="R53" s="37"/>
    </row>
    <row r="54" spans="1:18" ht="21" customHeight="1">
      <c r="A54" s="17"/>
      <c r="B54" s="72"/>
      <c r="C54" s="48"/>
      <c r="D54" s="263"/>
      <c r="E54" s="89"/>
      <c r="F54" s="50"/>
      <c r="G54" s="50"/>
      <c r="H54" s="117"/>
      <c r="I54" s="76"/>
      <c r="J54" s="77"/>
      <c r="K54" s="25"/>
      <c r="L54" s="53"/>
      <c r="M54" s="54"/>
      <c r="N54" s="95"/>
      <c r="O54" s="56"/>
      <c r="P54" s="79"/>
      <c r="Q54" s="31"/>
      <c r="R54" s="58"/>
    </row>
    <row r="55" spans="1:18" ht="21" customHeight="1">
      <c r="A55" s="80">
        <v>25</v>
      </c>
      <c r="B55" s="81"/>
      <c r="C55" s="60"/>
      <c r="D55" s="90"/>
      <c r="E55" s="62"/>
      <c r="F55" s="62"/>
      <c r="G55" s="62"/>
      <c r="H55" s="63"/>
      <c r="I55" s="64"/>
      <c r="J55" s="85">
        <f>INT(D55*I55)</f>
        <v>0</v>
      </c>
      <c r="K55" s="40"/>
      <c r="L55" s="67"/>
      <c r="M55" s="68"/>
      <c r="N55" s="43"/>
      <c r="O55" s="86"/>
      <c r="P55" s="93"/>
      <c r="Q55" s="46"/>
      <c r="R55" s="37"/>
    </row>
    <row r="56" spans="1:18" ht="21" customHeight="1">
      <c r="A56" s="17"/>
      <c r="B56" s="72"/>
      <c r="C56" s="48"/>
      <c r="D56" s="88"/>
      <c r="E56" s="89"/>
      <c r="F56" s="74"/>
      <c r="G56" s="74"/>
      <c r="H56" s="307"/>
      <c r="I56" s="76"/>
      <c r="J56" s="77"/>
      <c r="K56" s="25"/>
      <c r="L56" s="53"/>
      <c r="M56" s="54"/>
      <c r="N56" s="95"/>
      <c r="O56" s="96"/>
      <c r="P56" s="79"/>
      <c r="Q56" s="31"/>
      <c r="R56" s="58"/>
    </row>
    <row r="57" spans="1:18" ht="21" customHeight="1">
      <c r="A57" s="13">
        <v>26</v>
      </c>
      <c r="B57" s="81" t="s">
        <v>611</v>
      </c>
      <c r="C57" s="60" t="s">
        <v>97</v>
      </c>
      <c r="D57" s="90">
        <v>6.17</v>
      </c>
      <c r="E57" s="62" t="s">
        <v>98</v>
      </c>
      <c r="F57" s="83"/>
      <c r="G57" s="83"/>
      <c r="H57" s="84"/>
      <c r="I57" s="64"/>
      <c r="J57" s="85">
        <f>INT(D57*I57)</f>
        <v>0</v>
      </c>
      <c r="K57" s="40"/>
      <c r="L57" s="67"/>
      <c r="M57" s="68"/>
      <c r="N57" s="43"/>
      <c r="O57" s="86"/>
      <c r="P57" s="312"/>
      <c r="Q57" s="46"/>
      <c r="R57" s="37"/>
    </row>
    <row r="58" spans="1:18" ht="21" customHeight="1">
      <c r="A58" s="18"/>
      <c r="B58" s="270"/>
      <c r="C58" s="48"/>
      <c r="D58" s="88"/>
      <c r="E58" s="89"/>
      <c r="F58" s="89"/>
      <c r="G58" s="89"/>
      <c r="H58" s="307"/>
      <c r="I58" s="76"/>
      <c r="J58" s="77"/>
      <c r="K58" s="25"/>
      <c r="L58" s="53"/>
      <c r="M58" s="54"/>
      <c r="N58" s="95"/>
      <c r="O58" s="96"/>
      <c r="P58" s="79"/>
      <c r="Q58" s="31"/>
      <c r="R58" s="58"/>
    </row>
    <row r="59" spans="1:18" ht="21" customHeight="1">
      <c r="A59" s="13">
        <v>27</v>
      </c>
      <c r="B59" s="33"/>
      <c r="C59" s="60" t="s">
        <v>591</v>
      </c>
      <c r="D59" s="90">
        <v>0.63</v>
      </c>
      <c r="E59" s="62" t="s">
        <v>129</v>
      </c>
      <c r="F59" s="62"/>
      <c r="G59" s="62"/>
      <c r="H59" s="84"/>
      <c r="I59" s="64"/>
      <c r="J59" s="85">
        <f>INT(D59*I59)</f>
        <v>0</v>
      </c>
      <c r="K59" s="40"/>
      <c r="L59" s="321"/>
      <c r="M59" s="68"/>
      <c r="N59" s="43"/>
      <c r="O59" s="86"/>
      <c r="P59" s="93"/>
      <c r="Q59" s="46"/>
      <c r="R59" s="37"/>
    </row>
    <row r="60" spans="1:18" ht="21" customHeight="1">
      <c r="A60" s="17"/>
      <c r="B60" s="269"/>
      <c r="C60" s="48"/>
      <c r="D60" s="88"/>
      <c r="E60" s="89"/>
      <c r="F60" s="89"/>
      <c r="G60" s="89"/>
      <c r="H60" s="94"/>
      <c r="I60" s="140"/>
      <c r="J60" s="77"/>
      <c r="K60" s="25"/>
      <c r="L60" s="53"/>
      <c r="M60" s="54"/>
      <c r="N60" s="95"/>
      <c r="O60" s="96"/>
      <c r="P60" s="79"/>
      <c r="Q60" s="31"/>
      <c r="R60" s="58"/>
    </row>
    <row r="61" spans="1:18" ht="21" customHeight="1">
      <c r="A61" s="13">
        <v>28</v>
      </c>
      <c r="B61" s="59"/>
      <c r="C61" s="14" t="s">
        <v>106</v>
      </c>
      <c r="D61" s="90">
        <v>1.93</v>
      </c>
      <c r="E61" s="62" t="s">
        <v>129</v>
      </c>
      <c r="F61" s="62"/>
      <c r="G61" s="62"/>
      <c r="H61" s="84"/>
      <c r="I61" s="64"/>
      <c r="J61" s="85">
        <f>INT(D61*I61)</f>
        <v>0</v>
      </c>
      <c r="K61" s="40"/>
      <c r="L61" s="67"/>
      <c r="M61" s="68"/>
      <c r="N61" s="43"/>
      <c r="O61" s="86"/>
      <c r="P61" s="93"/>
      <c r="Q61" s="46"/>
      <c r="R61" s="37"/>
    </row>
    <row r="62" spans="1:18" ht="21" customHeight="1">
      <c r="A62" s="18"/>
      <c r="B62" s="72"/>
      <c r="C62" s="48"/>
      <c r="D62" s="263"/>
      <c r="E62" s="89"/>
      <c r="F62" s="89"/>
      <c r="G62" s="89"/>
      <c r="H62" s="94"/>
      <c r="I62" s="140"/>
      <c r="J62" s="116"/>
      <c r="K62" s="25"/>
      <c r="L62" s="53"/>
      <c r="M62" s="54"/>
      <c r="N62" s="78"/>
      <c r="O62" s="96"/>
      <c r="P62" s="79"/>
      <c r="Q62" s="31"/>
      <c r="R62" s="58"/>
    </row>
    <row r="63" spans="1:18" ht="21" customHeight="1">
      <c r="A63" s="13">
        <v>29</v>
      </c>
      <c r="B63" s="81"/>
      <c r="C63" s="60" t="s">
        <v>592</v>
      </c>
      <c r="D63" s="90">
        <v>4.24</v>
      </c>
      <c r="E63" s="62" t="s">
        <v>129</v>
      </c>
      <c r="F63" s="62"/>
      <c r="G63" s="62"/>
      <c r="H63" s="37"/>
      <c r="I63" s="64"/>
      <c r="J63" s="85">
        <f>INT(D63*I63)</f>
        <v>0</v>
      </c>
      <c r="K63" s="40"/>
      <c r="L63" s="67"/>
      <c r="M63" s="68"/>
      <c r="N63" s="43"/>
      <c r="O63" s="86"/>
      <c r="P63" s="102"/>
      <c r="Q63" s="46"/>
      <c r="R63" s="37"/>
    </row>
    <row r="64" spans="1:18" ht="21" customHeight="1">
      <c r="A64" s="17"/>
      <c r="B64" s="72"/>
      <c r="C64" s="48"/>
      <c r="D64" s="263"/>
      <c r="E64" s="89"/>
      <c r="F64" s="74"/>
      <c r="G64" s="74"/>
      <c r="H64" s="58"/>
      <c r="I64" s="76"/>
      <c r="J64" s="77"/>
      <c r="K64" s="25"/>
      <c r="L64" s="53"/>
      <c r="M64" s="54"/>
      <c r="N64" s="55"/>
      <c r="O64" s="56"/>
      <c r="P64" s="79"/>
      <c r="Q64" s="31"/>
      <c r="R64" s="58"/>
    </row>
    <row r="65" spans="1:18" ht="21" customHeight="1">
      <c r="A65" s="13">
        <v>30</v>
      </c>
      <c r="B65" s="81"/>
      <c r="C65" s="14" t="s">
        <v>594</v>
      </c>
      <c r="D65" s="90">
        <v>0.31</v>
      </c>
      <c r="E65" s="62" t="s">
        <v>129</v>
      </c>
      <c r="F65" s="97"/>
      <c r="G65" s="97"/>
      <c r="H65" s="98"/>
      <c r="I65" s="64"/>
      <c r="J65" s="85">
        <f>INT(D65*I65)</f>
        <v>0</v>
      </c>
      <c r="K65" s="40"/>
      <c r="L65" s="67"/>
      <c r="M65" s="68"/>
      <c r="N65" s="69"/>
      <c r="O65" s="86"/>
      <c r="P65" s="93"/>
      <c r="Q65" s="46"/>
      <c r="R65" s="37"/>
    </row>
    <row r="66" spans="1:18" ht="21" customHeight="1">
      <c r="A66" s="18"/>
      <c r="B66" s="72"/>
      <c r="C66" s="48"/>
      <c r="D66" s="263"/>
      <c r="E66" s="89"/>
      <c r="F66" s="74"/>
      <c r="G66" s="74"/>
      <c r="H66" s="22"/>
      <c r="I66" s="76"/>
      <c r="J66" s="77"/>
      <c r="K66" s="25"/>
      <c r="L66" s="53"/>
      <c r="M66" s="54"/>
      <c r="N66" s="92"/>
      <c r="O66" s="96"/>
      <c r="P66" s="79"/>
      <c r="Q66" s="31"/>
      <c r="R66" s="58"/>
    </row>
    <row r="67" spans="1:18" ht="21" customHeight="1">
      <c r="A67" s="13">
        <v>31</v>
      </c>
      <c r="B67" s="81"/>
      <c r="C67" s="60" t="s">
        <v>595</v>
      </c>
      <c r="D67" s="90">
        <v>2.2999999999999998</v>
      </c>
      <c r="E67" s="62" t="s">
        <v>129</v>
      </c>
      <c r="F67" s="97"/>
      <c r="G67" s="97"/>
      <c r="H67" s="100"/>
      <c r="I67" s="64"/>
      <c r="J67" s="85">
        <f>INT(D67*I67)</f>
        <v>0</v>
      </c>
      <c r="K67" s="40"/>
      <c r="L67" s="67"/>
      <c r="M67" s="68"/>
      <c r="N67" s="69"/>
      <c r="O67" s="86"/>
      <c r="P67" s="93"/>
      <c r="Q67" s="46"/>
      <c r="R67" s="37"/>
    </row>
    <row r="68" spans="1:18" ht="21" customHeight="1">
      <c r="A68" s="18"/>
      <c r="B68" s="103"/>
      <c r="C68" s="48"/>
      <c r="D68" s="88"/>
      <c r="E68" s="89"/>
      <c r="F68" s="74"/>
      <c r="G68" s="74"/>
      <c r="H68" s="22"/>
      <c r="I68" s="76"/>
      <c r="J68" s="77"/>
      <c r="K68" s="25"/>
      <c r="L68" s="53"/>
      <c r="M68" s="54"/>
      <c r="N68" s="92"/>
      <c r="O68" s="96"/>
      <c r="P68" s="79"/>
      <c r="Q68" s="31"/>
      <c r="R68" s="58"/>
    </row>
    <row r="69" spans="1:18" ht="21" customHeight="1">
      <c r="A69" s="13">
        <v>32</v>
      </c>
      <c r="B69" s="104"/>
      <c r="C69" s="60" t="s">
        <v>683</v>
      </c>
      <c r="D69" s="90">
        <v>0.31</v>
      </c>
      <c r="E69" s="62" t="s">
        <v>129</v>
      </c>
      <c r="F69" s="97"/>
      <c r="G69" s="97"/>
      <c r="H69" s="63"/>
      <c r="I69" s="64"/>
      <c r="J69" s="85">
        <f>INT(D69*I69)</f>
        <v>0</v>
      </c>
      <c r="K69" s="40"/>
      <c r="L69" s="67"/>
      <c r="M69" s="68"/>
      <c r="N69" s="69"/>
      <c r="O69" s="86"/>
      <c r="P69" s="93"/>
      <c r="Q69" s="46"/>
      <c r="R69" s="37"/>
    </row>
    <row r="70" spans="1:18" ht="21" customHeight="1">
      <c r="A70" s="17"/>
      <c r="B70" s="103"/>
      <c r="C70" s="48"/>
      <c r="D70" s="263"/>
      <c r="E70" s="89"/>
      <c r="F70" s="89"/>
      <c r="G70" s="89"/>
      <c r="H70" s="58"/>
      <c r="I70" s="76"/>
      <c r="J70" s="77"/>
      <c r="K70" s="25"/>
      <c r="L70" s="53"/>
      <c r="M70" s="54"/>
      <c r="N70" s="95"/>
      <c r="O70" s="96"/>
      <c r="P70" s="79"/>
      <c r="Q70" s="31"/>
      <c r="R70" s="58"/>
    </row>
    <row r="71" spans="1:18" ht="21" customHeight="1">
      <c r="A71" s="13">
        <v>33</v>
      </c>
      <c r="B71" s="104"/>
      <c r="C71" s="60" t="s">
        <v>682</v>
      </c>
      <c r="D71" s="90">
        <v>2.2999999999999998</v>
      </c>
      <c r="E71" s="62" t="s">
        <v>129</v>
      </c>
      <c r="F71" s="62"/>
      <c r="G71" s="62"/>
      <c r="H71" s="37"/>
      <c r="I71" s="64"/>
      <c r="J71" s="85">
        <f>INT(D71*I71)</f>
        <v>0</v>
      </c>
      <c r="K71" s="40"/>
      <c r="L71" s="67"/>
      <c r="M71" s="68"/>
      <c r="N71" s="43"/>
      <c r="O71" s="86"/>
      <c r="P71" s="93"/>
      <c r="Q71" s="46"/>
      <c r="R71" s="37"/>
    </row>
    <row r="72" spans="1:18" ht="21" customHeight="1">
      <c r="A72" s="17"/>
      <c r="B72" s="103"/>
      <c r="C72" s="48"/>
      <c r="D72" s="88"/>
      <c r="E72" s="89"/>
      <c r="F72" s="74"/>
      <c r="G72" s="74"/>
      <c r="H72" s="22"/>
      <c r="I72" s="76"/>
      <c r="J72" s="77"/>
      <c r="K72" s="25"/>
      <c r="L72" s="53"/>
      <c r="M72" s="54"/>
      <c r="N72" s="95"/>
      <c r="O72" s="96"/>
      <c r="P72" s="79"/>
      <c r="Q72" s="31"/>
      <c r="R72" s="58"/>
    </row>
    <row r="73" spans="1:18" ht="21" customHeight="1">
      <c r="A73" s="13">
        <v>34</v>
      </c>
      <c r="B73" s="104"/>
      <c r="C73" s="60" t="s">
        <v>596</v>
      </c>
      <c r="D73" s="90">
        <v>1.2</v>
      </c>
      <c r="E73" s="62" t="s">
        <v>99</v>
      </c>
      <c r="F73" s="97"/>
      <c r="G73" s="97"/>
      <c r="H73" s="63"/>
      <c r="I73" s="64"/>
      <c r="J73" s="85">
        <f>INT(D73*I73)</f>
        <v>0</v>
      </c>
      <c r="K73" s="40"/>
      <c r="L73" s="67"/>
      <c r="M73" s="68"/>
      <c r="N73" s="43"/>
      <c r="O73" s="86"/>
      <c r="P73" s="93"/>
      <c r="Q73" s="46"/>
      <c r="R73" s="37"/>
    </row>
    <row r="74" spans="1:18" ht="21" customHeight="1">
      <c r="A74" s="17"/>
      <c r="B74" s="103"/>
      <c r="C74" s="48"/>
      <c r="D74" s="263"/>
      <c r="E74" s="89"/>
      <c r="F74" s="89"/>
      <c r="G74" s="89"/>
      <c r="H74" s="94"/>
      <c r="I74" s="76"/>
      <c r="J74" s="77"/>
      <c r="K74" s="25"/>
      <c r="L74" s="53"/>
      <c r="M74" s="54"/>
      <c r="N74" s="78"/>
      <c r="O74" s="96"/>
      <c r="P74" s="79"/>
      <c r="Q74" s="31"/>
      <c r="R74" s="58"/>
    </row>
    <row r="75" spans="1:18" ht="21" customHeight="1">
      <c r="A75" s="13">
        <v>35</v>
      </c>
      <c r="B75" s="104"/>
      <c r="C75" s="60" t="s">
        <v>597</v>
      </c>
      <c r="D75" s="90">
        <v>31.4</v>
      </c>
      <c r="E75" s="62" t="s">
        <v>129</v>
      </c>
      <c r="F75" s="62"/>
      <c r="G75" s="62"/>
      <c r="H75" s="37"/>
      <c r="I75" s="64"/>
      <c r="J75" s="85">
        <f>INT(D75*I75)</f>
        <v>0</v>
      </c>
      <c r="K75" s="40"/>
      <c r="L75" s="67"/>
      <c r="M75" s="68"/>
      <c r="N75" s="43"/>
      <c r="O75" s="86"/>
      <c r="P75" s="93"/>
      <c r="Q75" s="46"/>
      <c r="R75" s="37"/>
    </row>
    <row r="76" spans="1:18" ht="21" customHeight="1">
      <c r="A76" s="17"/>
      <c r="B76" s="103"/>
      <c r="C76" s="48"/>
      <c r="D76" s="263"/>
      <c r="E76" s="89"/>
      <c r="F76" s="74"/>
      <c r="G76" s="74"/>
      <c r="H76" s="117"/>
      <c r="I76" s="76"/>
      <c r="J76" s="77"/>
      <c r="K76" s="25"/>
      <c r="L76" s="53"/>
      <c r="M76" s="54"/>
      <c r="N76" s="95"/>
      <c r="O76" s="96"/>
      <c r="P76" s="79"/>
      <c r="Q76" s="31"/>
      <c r="R76" s="58"/>
    </row>
    <row r="77" spans="1:18" ht="21" customHeight="1">
      <c r="A77" s="13">
        <v>36</v>
      </c>
      <c r="B77" s="104"/>
      <c r="C77" s="60" t="s">
        <v>598</v>
      </c>
      <c r="D77" s="90">
        <v>24.5</v>
      </c>
      <c r="E77" s="62" t="s">
        <v>102</v>
      </c>
      <c r="F77" s="97"/>
      <c r="G77" s="97"/>
      <c r="H77" s="63"/>
      <c r="I77" s="64"/>
      <c r="J77" s="85">
        <f>INT(D77*I77)</f>
        <v>0</v>
      </c>
      <c r="K77" s="40"/>
      <c r="L77" s="67"/>
      <c r="M77" s="68"/>
      <c r="N77" s="43"/>
      <c r="O77" s="86"/>
      <c r="P77" s="93"/>
      <c r="Q77" s="46"/>
      <c r="R77" s="37"/>
    </row>
    <row r="78" spans="1:18" ht="21" customHeight="1">
      <c r="A78" s="17"/>
      <c r="B78" s="103"/>
      <c r="C78" s="48"/>
      <c r="D78" s="263"/>
      <c r="E78" s="89"/>
      <c r="F78" s="74"/>
      <c r="G78" s="74"/>
      <c r="H78" s="117"/>
      <c r="I78" s="76"/>
      <c r="J78" s="77"/>
      <c r="K78" s="25"/>
      <c r="L78" s="53"/>
      <c r="M78" s="54"/>
      <c r="N78" s="95"/>
      <c r="O78" s="96"/>
      <c r="P78" s="79"/>
      <c r="Q78" s="31"/>
      <c r="R78" s="58"/>
    </row>
    <row r="79" spans="1:18" ht="21" customHeight="1">
      <c r="A79" s="13">
        <v>37</v>
      </c>
      <c r="B79" s="104"/>
      <c r="C79" s="60" t="s">
        <v>605</v>
      </c>
      <c r="D79" s="90">
        <v>32.6</v>
      </c>
      <c r="E79" s="62" t="s">
        <v>99</v>
      </c>
      <c r="F79" s="97"/>
      <c r="G79" s="97"/>
      <c r="H79" s="63"/>
      <c r="I79" s="64"/>
      <c r="J79" s="85">
        <f>INT(D79*I79)</f>
        <v>0</v>
      </c>
      <c r="K79" s="40"/>
      <c r="L79" s="67"/>
      <c r="M79" s="68"/>
      <c r="N79" s="43"/>
      <c r="O79" s="86"/>
      <c r="P79" s="93"/>
      <c r="Q79" s="46"/>
      <c r="R79" s="37"/>
    </row>
    <row r="80" spans="1:18" ht="21" customHeight="1">
      <c r="A80" s="17"/>
      <c r="B80" s="103"/>
      <c r="C80" s="48"/>
      <c r="D80" s="263"/>
      <c r="E80" s="89"/>
      <c r="F80" s="74"/>
      <c r="G80" s="74"/>
      <c r="H80" s="22"/>
      <c r="I80" s="76"/>
      <c r="J80" s="77"/>
      <c r="K80" s="25"/>
      <c r="L80" s="53"/>
      <c r="M80" s="54"/>
      <c r="N80" s="95"/>
      <c r="O80" s="96"/>
      <c r="P80" s="79"/>
      <c r="Q80" s="31"/>
      <c r="R80" s="58"/>
    </row>
    <row r="81" spans="1:18" ht="21" customHeight="1">
      <c r="A81" s="13">
        <v>38</v>
      </c>
      <c r="B81" s="104"/>
      <c r="C81" s="60" t="s">
        <v>602</v>
      </c>
      <c r="D81" s="90">
        <v>63</v>
      </c>
      <c r="E81" s="62" t="s">
        <v>100</v>
      </c>
      <c r="F81" s="97"/>
      <c r="G81" s="97"/>
      <c r="H81" s="63"/>
      <c r="I81" s="64"/>
      <c r="J81" s="85">
        <f>INT(D81*I81)</f>
        <v>0</v>
      </c>
      <c r="K81" s="40"/>
      <c r="L81" s="67"/>
      <c r="M81" s="68"/>
      <c r="N81" s="43"/>
      <c r="O81" s="86"/>
      <c r="P81" s="312"/>
      <c r="Q81" s="46"/>
      <c r="R81" s="37"/>
    </row>
    <row r="82" spans="1:18" ht="21" customHeight="1">
      <c r="A82" s="17"/>
      <c r="B82" s="103"/>
      <c r="C82" s="48"/>
      <c r="D82" s="263"/>
      <c r="E82" s="74"/>
      <c r="F82" s="74"/>
      <c r="G82" s="74"/>
      <c r="H82" s="307"/>
      <c r="I82" s="76"/>
      <c r="J82" s="77"/>
      <c r="K82" s="25"/>
      <c r="L82" s="53"/>
      <c r="M82" s="54"/>
      <c r="N82" s="95"/>
      <c r="O82" s="56"/>
      <c r="P82" s="79"/>
      <c r="Q82" s="31"/>
      <c r="R82" s="58"/>
    </row>
    <row r="83" spans="1:18" ht="21" customHeight="1">
      <c r="A83" s="13">
        <v>39</v>
      </c>
      <c r="B83" s="104"/>
      <c r="C83" s="60" t="s">
        <v>603</v>
      </c>
      <c r="D83" s="90">
        <v>100</v>
      </c>
      <c r="E83" s="62" t="s">
        <v>129</v>
      </c>
      <c r="F83" s="97"/>
      <c r="G83" s="97"/>
      <c r="H83" s="84"/>
      <c r="I83" s="64"/>
      <c r="J83" s="85">
        <f>INT(D83*I83)</f>
        <v>0</v>
      </c>
      <c r="K83" s="40"/>
      <c r="L83" s="67"/>
      <c r="M83" s="68"/>
      <c r="N83" s="43"/>
      <c r="O83" s="86"/>
      <c r="P83" s="93"/>
      <c r="Q83" s="46"/>
      <c r="R83" s="37"/>
    </row>
    <row r="84" spans="1:18" ht="21" customHeight="1">
      <c r="A84" s="17"/>
      <c r="B84" s="72"/>
      <c r="C84" s="48"/>
      <c r="D84" s="263"/>
      <c r="E84" s="89"/>
      <c r="F84" s="106"/>
      <c r="G84" s="106"/>
      <c r="H84" s="107"/>
      <c r="I84" s="76"/>
      <c r="J84" s="77"/>
      <c r="K84" s="25"/>
      <c r="L84" s="53"/>
      <c r="M84" s="54"/>
      <c r="N84" s="95"/>
      <c r="O84" s="56"/>
      <c r="P84" s="79"/>
      <c r="Q84" s="31"/>
      <c r="R84" s="58"/>
    </row>
    <row r="85" spans="1:18" ht="21" customHeight="1">
      <c r="A85" s="13">
        <v>40</v>
      </c>
      <c r="B85" s="81"/>
      <c r="C85" s="60" t="s">
        <v>604</v>
      </c>
      <c r="D85" s="90">
        <v>163</v>
      </c>
      <c r="E85" s="62" t="s">
        <v>129</v>
      </c>
      <c r="F85" s="108"/>
      <c r="G85" s="108"/>
      <c r="H85" s="37"/>
      <c r="I85" s="64"/>
      <c r="J85" s="85">
        <f>INT(D85*I85)</f>
        <v>0</v>
      </c>
      <c r="K85" s="40"/>
      <c r="L85" s="321"/>
      <c r="M85" s="68"/>
      <c r="N85" s="43"/>
      <c r="O85" s="86"/>
      <c r="P85" s="93"/>
      <c r="Q85" s="46"/>
      <c r="R85" s="37"/>
    </row>
    <row r="86" spans="1:18" ht="21" customHeight="1">
      <c r="A86" s="17"/>
      <c r="B86" s="72"/>
      <c r="C86" s="48"/>
      <c r="D86" s="263"/>
      <c r="E86" s="89"/>
      <c r="F86" s="106"/>
      <c r="G86" s="106"/>
      <c r="H86" s="107"/>
      <c r="I86" s="76"/>
      <c r="J86" s="77"/>
      <c r="K86" s="25"/>
      <c r="L86" s="53"/>
      <c r="M86" s="54"/>
      <c r="N86" s="95"/>
      <c r="O86" s="56"/>
      <c r="P86" s="79"/>
      <c r="Q86" s="109"/>
      <c r="R86" s="58"/>
    </row>
    <row r="87" spans="1:18" ht="21" customHeight="1">
      <c r="A87" s="13">
        <v>41</v>
      </c>
      <c r="B87" s="81"/>
      <c r="C87" s="60" t="s">
        <v>605</v>
      </c>
      <c r="D87" s="90">
        <v>163</v>
      </c>
      <c r="E87" s="62" t="s">
        <v>129</v>
      </c>
      <c r="F87" s="108"/>
      <c r="G87" s="108"/>
      <c r="H87" s="37"/>
      <c r="I87" s="64"/>
      <c r="J87" s="85">
        <f>INT(D87*I87)</f>
        <v>0</v>
      </c>
      <c r="K87" s="40"/>
      <c r="L87" s="67"/>
      <c r="M87" s="68"/>
      <c r="N87" s="101"/>
      <c r="O87" s="111"/>
      <c r="P87" s="102"/>
      <c r="Q87" s="112"/>
      <c r="R87" s="94"/>
    </row>
    <row r="88" spans="1:18" ht="21" customHeight="1">
      <c r="A88" s="17"/>
      <c r="B88" s="72"/>
      <c r="C88" s="113"/>
      <c r="D88" s="264"/>
      <c r="E88" s="115"/>
      <c r="F88" s="304"/>
      <c r="G88" s="304"/>
      <c r="H88" s="58"/>
      <c r="I88" s="298"/>
      <c r="J88" s="293"/>
      <c r="K88" s="120"/>
      <c r="L88" s="121"/>
      <c r="M88" s="314"/>
      <c r="N88" s="95"/>
      <c r="O88" s="56"/>
      <c r="P88" s="79"/>
      <c r="Q88" s="109"/>
      <c r="R88" s="58"/>
    </row>
    <row r="89" spans="1:18" ht="21" customHeight="1" thickBot="1">
      <c r="A89" s="123">
        <v>42</v>
      </c>
      <c r="B89" s="124"/>
      <c r="C89" s="356" t="s">
        <v>607</v>
      </c>
      <c r="D89" s="265">
        <v>17.05</v>
      </c>
      <c r="E89" s="127" t="s">
        <v>129</v>
      </c>
      <c r="F89" s="143"/>
      <c r="G89" s="143"/>
      <c r="H89" s="363"/>
      <c r="I89" s="130"/>
      <c r="J89" s="131">
        <f>INT(D89*I89)</f>
        <v>0</v>
      </c>
      <c r="K89" s="132"/>
      <c r="L89" s="133"/>
      <c r="M89" s="313"/>
      <c r="N89" s="318"/>
      <c r="O89" s="136"/>
      <c r="P89" s="137"/>
      <c r="Q89" s="320"/>
      <c r="R89" s="139"/>
    </row>
    <row r="90" spans="1:18" ht="21" customHeight="1" thickTop="1">
      <c r="A90" s="142"/>
      <c r="B90" s="272"/>
      <c r="C90" s="48"/>
      <c r="D90" s="88"/>
      <c r="E90" s="89"/>
      <c r="F90" s="106"/>
      <c r="G90" s="106"/>
      <c r="H90" s="94"/>
      <c r="I90" s="76"/>
      <c r="J90" s="77"/>
      <c r="K90" s="25"/>
      <c r="L90" s="53"/>
      <c r="M90" s="54"/>
      <c r="N90" s="316"/>
      <c r="O90" s="29"/>
      <c r="P90" s="315"/>
      <c r="Q90" s="31"/>
      <c r="R90" s="32"/>
    </row>
    <row r="91" spans="1:18" ht="21" customHeight="1">
      <c r="A91" s="15">
        <v>43</v>
      </c>
      <c r="B91" s="81"/>
      <c r="C91" s="60" t="s">
        <v>610</v>
      </c>
      <c r="D91" s="90">
        <v>1</v>
      </c>
      <c r="E91" s="62" t="s">
        <v>127</v>
      </c>
      <c r="F91" s="108"/>
      <c r="G91" s="108"/>
      <c r="H91" s="37"/>
      <c r="I91" s="64"/>
      <c r="J91" s="85">
        <f>INT(D91*I91)</f>
        <v>0</v>
      </c>
      <c r="K91" s="40"/>
      <c r="L91" s="311"/>
      <c r="M91" s="68"/>
      <c r="N91" s="69"/>
      <c r="O91" s="86"/>
      <c r="P91" s="93"/>
      <c r="Q91" s="46"/>
      <c r="R91" s="37"/>
    </row>
    <row r="92" spans="1:18" ht="21" customHeight="1">
      <c r="A92" s="17"/>
      <c r="B92" s="272"/>
      <c r="C92" s="48"/>
      <c r="D92" s="263"/>
      <c r="E92" s="89"/>
      <c r="F92" s="89"/>
      <c r="G92" s="89"/>
      <c r="H92" s="94"/>
      <c r="I92" s="76"/>
      <c r="J92" s="77"/>
      <c r="K92" s="25"/>
      <c r="L92" s="53"/>
      <c r="M92" s="54"/>
      <c r="N92" s="55"/>
      <c r="O92" s="56"/>
      <c r="P92" s="57"/>
      <c r="Q92" s="31"/>
      <c r="R92" s="58"/>
    </row>
    <row r="93" spans="1:18" ht="21" customHeight="1">
      <c r="A93" s="13">
        <v>44</v>
      </c>
      <c r="B93" s="271"/>
      <c r="C93" s="60"/>
      <c r="D93" s="90"/>
      <c r="E93" s="62"/>
      <c r="F93" s="62"/>
      <c r="G93" s="62"/>
      <c r="H93" s="98"/>
      <c r="I93" s="64"/>
      <c r="J93" s="85">
        <f>INT(D93*I93)</f>
        <v>0</v>
      </c>
      <c r="K93" s="40"/>
      <c r="L93" s="67"/>
      <c r="M93" s="68"/>
      <c r="N93" s="69"/>
      <c r="O93" s="44"/>
      <c r="P93" s="45"/>
      <c r="Q93" s="46"/>
      <c r="R93" s="37"/>
    </row>
    <row r="94" spans="1:18" ht="21" customHeight="1">
      <c r="A94" s="71"/>
      <c r="B94" s="270"/>
      <c r="C94" s="48"/>
      <c r="D94" s="263"/>
      <c r="E94" s="89"/>
      <c r="F94" s="89"/>
      <c r="G94" s="89"/>
      <c r="H94" s="58"/>
      <c r="I94" s="140"/>
      <c r="J94" s="118"/>
      <c r="K94" s="25"/>
      <c r="L94" s="53"/>
      <c r="M94" s="54"/>
      <c r="N94" s="55"/>
      <c r="O94" s="56"/>
      <c r="P94" s="57"/>
      <c r="Q94" s="31"/>
      <c r="R94" s="58"/>
    </row>
    <row r="95" spans="1:18" ht="21" customHeight="1">
      <c r="A95" s="80">
        <v>45</v>
      </c>
      <c r="B95" s="81" t="s">
        <v>621</v>
      </c>
      <c r="C95" s="60" t="s">
        <v>97</v>
      </c>
      <c r="D95" s="90">
        <v>1.22</v>
      </c>
      <c r="E95" s="62" t="s">
        <v>98</v>
      </c>
      <c r="F95" s="62"/>
      <c r="G95" s="62"/>
      <c r="H95" s="98"/>
      <c r="I95" s="64"/>
      <c r="J95" s="85">
        <f>INT(D95*I95)</f>
        <v>0</v>
      </c>
      <c r="K95" s="40"/>
      <c r="L95" s="67"/>
      <c r="M95" s="68"/>
      <c r="N95" s="69"/>
      <c r="O95" s="44"/>
      <c r="P95" s="70"/>
      <c r="Q95" s="46"/>
      <c r="R95" s="37"/>
    </row>
    <row r="96" spans="1:18" ht="21" customHeight="1">
      <c r="A96" s="71"/>
      <c r="B96" s="269"/>
      <c r="C96" s="48"/>
      <c r="D96" s="88"/>
      <c r="E96" s="89"/>
      <c r="F96" s="106"/>
      <c r="G96" s="106"/>
      <c r="H96" s="117"/>
      <c r="I96" s="76"/>
      <c r="J96" s="77"/>
      <c r="K96" s="25"/>
      <c r="L96" s="53"/>
      <c r="M96" s="54"/>
      <c r="N96" s="78"/>
      <c r="O96" s="56"/>
      <c r="P96" s="79"/>
      <c r="Q96" s="31"/>
      <c r="R96" s="58"/>
    </row>
    <row r="97" spans="1:18" ht="21" customHeight="1">
      <c r="A97" s="80">
        <v>46</v>
      </c>
      <c r="B97" s="59"/>
      <c r="C97" s="60" t="s">
        <v>591</v>
      </c>
      <c r="D97" s="90">
        <v>0.19</v>
      </c>
      <c r="E97" s="62" t="s">
        <v>129</v>
      </c>
      <c r="F97" s="108"/>
      <c r="G97" s="108"/>
      <c r="H97" s="100"/>
      <c r="I97" s="64"/>
      <c r="J97" s="85">
        <f>INT(D97*I97)</f>
        <v>0</v>
      </c>
      <c r="K97" s="40"/>
      <c r="L97" s="67"/>
      <c r="M97" s="68"/>
      <c r="N97" s="43"/>
      <c r="O97" s="86"/>
      <c r="P97" s="87"/>
      <c r="Q97" s="46"/>
      <c r="R97" s="37"/>
    </row>
    <row r="98" spans="1:18" ht="21" customHeight="1">
      <c r="A98" s="17"/>
      <c r="B98" s="103"/>
      <c r="C98" s="48"/>
      <c r="D98" s="88"/>
      <c r="E98" s="89"/>
      <c r="F98" s="106"/>
      <c r="G98" s="106"/>
      <c r="H98" s="117"/>
      <c r="I98" s="76"/>
      <c r="J98" s="77"/>
      <c r="K98" s="25"/>
      <c r="L98" s="53"/>
      <c r="M98" s="54"/>
      <c r="N98" s="95"/>
      <c r="O98" s="56"/>
      <c r="P98" s="79"/>
      <c r="Q98" s="31"/>
      <c r="R98" s="58"/>
    </row>
    <row r="99" spans="1:18" ht="21" customHeight="1">
      <c r="A99" s="80">
        <v>47</v>
      </c>
      <c r="B99" s="104"/>
      <c r="C99" s="14" t="s">
        <v>106</v>
      </c>
      <c r="D99" s="90">
        <v>0.36</v>
      </c>
      <c r="E99" s="62" t="s">
        <v>129</v>
      </c>
      <c r="F99" s="108"/>
      <c r="G99" s="108"/>
      <c r="H99" s="63"/>
      <c r="I99" s="64"/>
      <c r="J99" s="85">
        <f>INT(D99*I99)</f>
        <v>0</v>
      </c>
      <c r="K99" s="40"/>
      <c r="L99" s="67"/>
      <c r="M99" s="68"/>
      <c r="N99" s="43"/>
      <c r="O99" s="86"/>
      <c r="P99" s="87"/>
      <c r="Q99" s="46"/>
      <c r="R99" s="37"/>
    </row>
    <row r="100" spans="1:18" ht="21" customHeight="1">
      <c r="A100" s="17"/>
      <c r="B100" s="103"/>
      <c r="C100" s="48"/>
      <c r="D100" s="263"/>
      <c r="E100" s="89"/>
      <c r="F100" s="106"/>
      <c r="G100" s="106"/>
      <c r="H100" s="22"/>
      <c r="I100" s="76"/>
      <c r="J100" s="77"/>
      <c r="K100" s="25"/>
      <c r="L100" s="53"/>
      <c r="M100" s="54"/>
      <c r="N100" s="95"/>
      <c r="O100" s="56"/>
      <c r="P100" s="79"/>
      <c r="Q100" s="31"/>
      <c r="R100" s="58"/>
    </row>
    <row r="101" spans="1:18" ht="21" customHeight="1">
      <c r="A101" s="13">
        <v>48</v>
      </c>
      <c r="B101" s="104"/>
      <c r="C101" s="60" t="s">
        <v>592</v>
      </c>
      <c r="D101" s="90">
        <v>0.87</v>
      </c>
      <c r="E101" s="62" t="s">
        <v>129</v>
      </c>
      <c r="F101" s="108"/>
      <c r="G101" s="108"/>
      <c r="H101" s="63"/>
      <c r="I101" s="64"/>
      <c r="J101" s="85">
        <f>INT(D101*I101)</f>
        <v>0</v>
      </c>
      <c r="K101" s="40"/>
      <c r="L101" s="67"/>
      <c r="M101" s="68"/>
      <c r="N101" s="43"/>
      <c r="O101" s="86"/>
      <c r="P101" s="93"/>
      <c r="Q101" s="46"/>
      <c r="R101" s="37"/>
    </row>
    <row r="102" spans="1:18" ht="21" customHeight="1">
      <c r="A102" s="18"/>
      <c r="B102" s="103"/>
      <c r="C102" s="48"/>
      <c r="D102" s="263"/>
      <c r="E102" s="89"/>
      <c r="F102" s="21"/>
      <c r="G102" s="21"/>
      <c r="H102" s="22"/>
      <c r="I102" s="76"/>
      <c r="J102" s="77"/>
      <c r="K102" s="25"/>
      <c r="L102" s="53"/>
      <c r="M102" s="54"/>
      <c r="N102" s="95"/>
      <c r="O102" s="56"/>
      <c r="P102" s="79"/>
      <c r="Q102" s="31"/>
      <c r="R102" s="58"/>
    </row>
    <row r="103" spans="1:18" ht="21" customHeight="1">
      <c r="A103" s="13">
        <v>49</v>
      </c>
      <c r="B103" s="104"/>
      <c r="C103" s="14" t="s">
        <v>594</v>
      </c>
      <c r="D103" s="90">
        <v>0.16</v>
      </c>
      <c r="E103" s="62" t="s">
        <v>129</v>
      </c>
      <c r="F103" s="36"/>
      <c r="G103" s="36"/>
      <c r="H103" s="63"/>
      <c r="I103" s="64"/>
      <c r="J103" s="85">
        <f>INT(D103*I103)</f>
        <v>0</v>
      </c>
      <c r="K103" s="40"/>
      <c r="L103" s="67"/>
      <c r="M103" s="68"/>
      <c r="N103" s="43"/>
      <c r="O103" s="86"/>
      <c r="P103" s="93"/>
      <c r="Q103" s="46"/>
      <c r="R103" s="37"/>
    </row>
    <row r="104" spans="1:18" ht="21" customHeight="1">
      <c r="A104" s="17"/>
      <c r="B104" s="103"/>
      <c r="C104" s="48"/>
      <c r="D104" s="263"/>
      <c r="E104" s="89"/>
      <c r="F104" s="21"/>
      <c r="G104" s="21"/>
      <c r="H104" s="22"/>
      <c r="I104" s="76"/>
      <c r="J104" s="77"/>
      <c r="K104" s="25"/>
      <c r="L104" s="53"/>
      <c r="M104" s="54"/>
      <c r="N104" s="95"/>
      <c r="O104" s="96"/>
      <c r="P104" s="79"/>
      <c r="Q104" s="31"/>
      <c r="R104" s="58"/>
    </row>
    <row r="105" spans="1:18" ht="21" customHeight="1">
      <c r="A105" s="13">
        <v>50</v>
      </c>
      <c r="B105" s="104"/>
      <c r="C105" s="60" t="s">
        <v>684</v>
      </c>
      <c r="D105" s="90">
        <v>0.16</v>
      </c>
      <c r="E105" s="62" t="s">
        <v>129</v>
      </c>
      <c r="F105" s="36"/>
      <c r="G105" s="36"/>
      <c r="H105" s="37"/>
      <c r="I105" s="64"/>
      <c r="J105" s="85">
        <f>INT(D105*I105)</f>
        <v>0</v>
      </c>
      <c r="K105" s="40"/>
      <c r="L105" s="67"/>
      <c r="M105" s="68"/>
      <c r="N105" s="43"/>
      <c r="O105" s="86"/>
      <c r="P105" s="312"/>
      <c r="Q105" s="46"/>
      <c r="R105" s="37"/>
    </row>
    <row r="106" spans="1:18" ht="21" customHeight="1">
      <c r="A106" s="18"/>
      <c r="B106" s="103"/>
      <c r="C106" s="48"/>
      <c r="D106" s="263"/>
      <c r="E106" s="89"/>
      <c r="F106" s="21"/>
      <c r="G106" s="21"/>
      <c r="H106" s="22"/>
      <c r="I106" s="76"/>
      <c r="J106" s="77"/>
      <c r="K106" s="25"/>
      <c r="L106" s="53"/>
      <c r="M106" s="54"/>
      <c r="N106" s="95"/>
      <c r="O106" s="96"/>
      <c r="P106" s="79"/>
      <c r="Q106" s="31"/>
      <c r="R106" s="58"/>
    </row>
    <row r="107" spans="1:18" ht="21" customHeight="1">
      <c r="A107" s="13">
        <v>51</v>
      </c>
      <c r="B107" s="104"/>
      <c r="C107" s="60" t="s">
        <v>619</v>
      </c>
      <c r="D107" s="90">
        <v>6</v>
      </c>
      <c r="E107" s="62" t="s">
        <v>99</v>
      </c>
      <c r="F107" s="36"/>
      <c r="G107" s="36"/>
      <c r="H107" s="37"/>
      <c r="I107" s="64"/>
      <c r="J107" s="85">
        <f>INT(D107*I107)</f>
        <v>0</v>
      </c>
      <c r="K107" s="40"/>
      <c r="L107" s="67"/>
      <c r="M107" s="68"/>
      <c r="N107" s="101"/>
      <c r="O107" s="86"/>
      <c r="P107" s="102"/>
      <c r="Q107" s="46"/>
      <c r="R107" s="37"/>
    </row>
    <row r="108" spans="1:18" ht="21" customHeight="1">
      <c r="A108" s="17"/>
      <c r="B108" s="103"/>
      <c r="C108" s="48"/>
      <c r="D108" s="263"/>
      <c r="E108" s="89"/>
      <c r="F108" s="50"/>
      <c r="G108" s="50"/>
      <c r="H108" s="22"/>
      <c r="I108" s="76"/>
      <c r="J108" s="77"/>
      <c r="K108" s="25"/>
      <c r="L108" s="53"/>
      <c r="M108" s="54"/>
      <c r="N108" s="95"/>
      <c r="O108" s="56"/>
      <c r="P108" s="79"/>
      <c r="Q108" s="31"/>
      <c r="R108" s="58"/>
    </row>
    <row r="109" spans="1:18" ht="21" customHeight="1">
      <c r="A109" s="13">
        <v>52</v>
      </c>
      <c r="B109" s="104"/>
      <c r="C109" s="60" t="s">
        <v>620</v>
      </c>
      <c r="D109" s="90">
        <v>6</v>
      </c>
      <c r="E109" s="62" t="s">
        <v>129</v>
      </c>
      <c r="F109" s="62"/>
      <c r="G109" s="62"/>
      <c r="H109" s="63"/>
      <c r="I109" s="64"/>
      <c r="J109" s="85">
        <f>INT(D109*I109)</f>
        <v>0</v>
      </c>
      <c r="K109" s="40"/>
      <c r="L109" s="321"/>
      <c r="M109" s="68"/>
      <c r="N109" s="43"/>
      <c r="O109" s="86"/>
      <c r="P109" s="93"/>
      <c r="Q109" s="46"/>
      <c r="R109" s="37"/>
    </row>
    <row r="110" spans="1:18" ht="21" customHeight="1">
      <c r="A110" s="18"/>
      <c r="B110" s="103"/>
      <c r="C110" s="48"/>
      <c r="D110" s="263"/>
      <c r="E110" s="89"/>
      <c r="F110" s="74"/>
      <c r="G110" s="74"/>
      <c r="H110" s="307"/>
      <c r="I110" s="76"/>
      <c r="J110" s="77"/>
      <c r="K110" s="25"/>
      <c r="L110" s="53"/>
      <c r="M110" s="54"/>
      <c r="N110" s="95"/>
      <c r="O110" s="96"/>
      <c r="P110" s="79"/>
      <c r="Q110" s="31"/>
      <c r="R110" s="58"/>
    </row>
    <row r="111" spans="1:18" ht="21" customHeight="1">
      <c r="A111" s="13">
        <v>53</v>
      </c>
      <c r="B111" s="104"/>
      <c r="C111" s="60"/>
      <c r="D111" s="90"/>
      <c r="E111" s="62"/>
      <c r="F111" s="83"/>
      <c r="G111" s="83"/>
      <c r="H111" s="84"/>
      <c r="I111" s="64"/>
      <c r="J111" s="85">
        <f>INT(D111*I111)</f>
        <v>0</v>
      </c>
      <c r="K111" s="40"/>
      <c r="L111" s="67"/>
      <c r="M111" s="68"/>
      <c r="N111" s="101"/>
      <c r="O111" s="86"/>
      <c r="P111" s="93"/>
      <c r="Q111" s="46"/>
      <c r="R111" s="37"/>
    </row>
    <row r="112" spans="1:18" ht="21" customHeight="1">
      <c r="A112" s="18"/>
      <c r="B112" s="72"/>
      <c r="C112" s="48"/>
      <c r="D112" s="263"/>
      <c r="E112" s="89"/>
      <c r="F112" s="89"/>
      <c r="G112" s="89"/>
      <c r="H112" s="307"/>
      <c r="I112" s="76"/>
      <c r="J112" s="77"/>
      <c r="K112" s="25"/>
      <c r="L112" s="53"/>
      <c r="M112" s="54"/>
      <c r="N112" s="78"/>
      <c r="O112" s="96"/>
      <c r="P112" s="79"/>
      <c r="Q112" s="31"/>
      <c r="R112" s="58"/>
    </row>
    <row r="113" spans="1:18" ht="21" customHeight="1">
      <c r="A113" s="13">
        <v>54</v>
      </c>
      <c r="B113" s="81" t="s">
        <v>622</v>
      </c>
      <c r="C113" s="60" t="s">
        <v>97</v>
      </c>
      <c r="D113" s="90">
        <v>2.46</v>
      </c>
      <c r="E113" s="62" t="s">
        <v>98</v>
      </c>
      <c r="F113" s="62"/>
      <c r="G113" s="62"/>
      <c r="H113" s="84"/>
      <c r="I113" s="64"/>
      <c r="J113" s="85"/>
      <c r="K113" s="40"/>
      <c r="L113" s="67"/>
      <c r="M113" s="68"/>
      <c r="N113" s="43"/>
      <c r="O113" s="86"/>
      <c r="P113" s="93"/>
      <c r="Q113" s="46"/>
      <c r="R113" s="37"/>
    </row>
    <row r="114" spans="1:18" ht="21" customHeight="1">
      <c r="A114" s="17"/>
      <c r="B114" s="72"/>
      <c r="C114" s="48"/>
      <c r="D114" s="88"/>
      <c r="E114" s="89"/>
      <c r="F114" s="89"/>
      <c r="G114" s="89"/>
      <c r="H114" s="94"/>
      <c r="I114" s="76"/>
      <c r="J114" s="77"/>
      <c r="K114" s="25"/>
      <c r="L114" s="53"/>
      <c r="M114" s="54"/>
      <c r="N114" s="95"/>
      <c r="O114" s="96"/>
      <c r="P114" s="79"/>
      <c r="Q114" s="31"/>
      <c r="R114" s="58"/>
    </row>
    <row r="115" spans="1:18" ht="21" customHeight="1">
      <c r="A115" s="13">
        <v>55</v>
      </c>
      <c r="B115" s="81"/>
      <c r="C115" s="60" t="s">
        <v>591</v>
      </c>
      <c r="D115" s="90">
        <v>0.14000000000000001</v>
      </c>
      <c r="E115" s="62" t="s">
        <v>129</v>
      </c>
      <c r="F115" s="62"/>
      <c r="G115" s="62"/>
      <c r="H115" s="84"/>
      <c r="I115" s="64"/>
      <c r="J115" s="85">
        <f>INT(D115*I115)</f>
        <v>0</v>
      </c>
      <c r="K115" s="40"/>
      <c r="L115" s="67"/>
      <c r="M115" s="68"/>
      <c r="N115" s="105"/>
      <c r="O115" s="86"/>
      <c r="P115" s="93"/>
      <c r="Q115" s="46"/>
      <c r="R115" s="37"/>
    </row>
    <row r="116" spans="1:18" ht="21" customHeight="1">
      <c r="A116" s="17"/>
      <c r="B116" s="72"/>
      <c r="C116" s="48"/>
      <c r="D116" s="88"/>
      <c r="E116" s="89"/>
      <c r="F116" s="89"/>
      <c r="G116" s="89"/>
      <c r="H116" s="94"/>
      <c r="I116" s="76"/>
      <c r="J116" s="77"/>
      <c r="K116" s="25"/>
      <c r="L116" s="53"/>
      <c r="M116" s="54"/>
      <c r="N116" s="95"/>
      <c r="O116" s="96"/>
      <c r="P116" s="79"/>
      <c r="Q116" s="31"/>
      <c r="R116" s="58"/>
    </row>
    <row r="117" spans="1:18" ht="21" customHeight="1">
      <c r="A117" s="13">
        <v>56</v>
      </c>
      <c r="B117" s="81"/>
      <c r="C117" s="14" t="s">
        <v>106</v>
      </c>
      <c r="D117" s="90">
        <v>0.26</v>
      </c>
      <c r="E117" s="62" t="s">
        <v>129</v>
      </c>
      <c r="F117" s="62"/>
      <c r="G117" s="62"/>
      <c r="H117" s="37"/>
      <c r="I117" s="64"/>
      <c r="J117" s="85">
        <f>INT(D117*I117)</f>
        <v>0</v>
      </c>
      <c r="K117" s="40"/>
      <c r="L117" s="67"/>
      <c r="M117" s="68"/>
      <c r="N117" s="43"/>
      <c r="O117" s="86"/>
      <c r="P117" s="93"/>
      <c r="Q117" s="46"/>
      <c r="R117" s="37"/>
    </row>
    <row r="118" spans="1:18" ht="21" customHeight="1">
      <c r="A118" s="17"/>
      <c r="B118" s="72"/>
      <c r="C118" s="48"/>
      <c r="D118" s="263"/>
      <c r="E118" s="89"/>
      <c r="F118" s="74"/>
      <c r="G118" s="74"/>
      <c r="H118" s="94"/>
      <c r="I118" s="76"/>
      <c r="J118" s="77"/>
      <c r="K118" s="25"/>
      <c r="L118" s="53"/>
      <c r="M118" s="54"/>
      <c r="N118" s="95"/>
      <c r="O118" s="96"/>
      <c r="P118" s="79"/>
      <c r="Q118" s="31"/>
      <c r="R118" s="58"/>
    </row>
    <row r="119" spans="1:18" ht="21" customHeight="1">
      <c r="A119" s="13">
        <v>57</v>
      </c>
      <c r="B119" s="81"/>
      <c r="C119" s="60" t="s">
        <v>592</v>
      </c>
      <c r="D119" s="90">
        <v>2.2000000000000002</v>
      </c>
      <c r="E119" s="62" t="s">
        <v>129</v>
      </c>
      <c r="F119" s="97"/>
      <c r="G119" s="97"/>
      <c r="H119" s="98"/>
      <c r="I119" s="64"/>
      <c r="J119" s="85">
        <f>INT(D119*I119)</f>
        <v>0</v>
      </c>
      <c r="K119" s="40"/>
      <c r="L119" s="67"/>
      <c r="M119" s="68"/>
      <c r="N119" s="43"/>
      <c r="O119" s="86"/>
      <c r="P119" s="93"/>
      <c r="Q119" s="46"/>
      <c r="R119" s="37"/>
    </row>
    <row r="120" spans="1:18" ht="21" customHeight="1">
      <c r="A120" s="17"/>
      <c r="B120" s="72"/>
      <c r="C120" s="48"/>
      <c r="D120" s="263"/>
      <c r="E120" s="89"/>
      <c r="F120" s="74"/>
      <c r="G120" s="74"/>
      <c r="H120" s="117"/>
      <c r="I120" s="76"/>
      <c r="J120" s="21"/>
      <c r="K120" s="25"/>
      <c r="L120" s="53"/>
      <c r="M120" s="54"/>
      <c r="N120" s="95"/>
      <c r="O120" s="96"/>
      <c r="P120" s="79"/>
      <c r="Q120" s="31"/>
      <c r="R120" s="58"/>
    </row>
    <row r="121" spans="1:18" ht="21" customHeight="1">
      <c r="A121" s="13">
        <v>58</v>
      </c>
      <c r="B121" s="81"/>
      <c r="C121" s="14" t="s">
        <v>594</v>
      </c>
      <c r="D121" s="90">
        <v>0.12</v>
      </c>
      <c r="E121" s="62" t="s">
        <v>129</v>
      </c>
      <c r="F121" s="97"/>
      <c r="G121" s="97"/>
      <c r="H121" s="100"/>
      <c r="I121" s="64"/>
      <c r="J121" s="85">
        <f>INT(D121*I121)</f>
        <v>0</v>
      </c>
      <c r="K121" s="40"/>
      <c r="L121" s="67"/>
      <c r="M121" s="68"/>
      <c r="N121" s="43"/>
      <c r="O121" s="86"/>
      <c r="P121" s="93"/>
      <c r="Q121" s="46"/>
      <c r="R121" s="37"/>
    </row>
    <row r="122" spans="1:18" ht="21" customHeight="1">
      <c r="A122" s="17"/>
      <c r="B122" s="72"/>
      <c r="C122" s="48"/>
      <c r="D122" s="263"/>
      <c r="E122" s="89"/>
      <c r="F122" s="106"/>
      <c r="G122" s="106"/>
      <c r="H122" s="117"/>
      <c r="I122" s="76"/>
      <c r="J122" s="77"/>
      <c r="K122" s="25"/>
      <c r="L122" s="53"/>
      <c r="M122" s="54"/>
      <c r="N122" s="95"/>
      <c r="O122" s="96"/>
      <c r="P122" s="79"/>
      <c r="Q122" s="31"/>
      <c r="R122" s="58"/>
    </row>
    <row r="123" spans="1:18" ht="21" customHeight="1">
      <c r="A123" s="13">
        <v>59</v>
      </c>
      <c r="B123" s="81"/>
      <c r="C123" s="60" t="s">
        <v>681</v>
      </c>
      <c r="D123" s="90">
        <v>0.12</v>
      </c>
      <c r="E123" s="62" t="s">
        <v>129</v>
      </c>
      <c r="F123" s="108"/>
      <c r="G123" s="108"/>
      <c r="H123" s="100"/>
      <c r="I123" s="64"/>
      <c r="J123" s="85">
        <f>INT(D123*I123)</f>
        <v>0</v>
      </c>
      <c r="K123" s="40"/>
      <c r="L123" s="67"/>
      <c r="M123" s="68"/>
      <c r="N123" s="43"/>
      <c r="O123" s="86"/>
      <c r="P123" s="93"/>
      <c r="Q123" s="46"/>
      <c r="R123" s="37"/>
    </row>
    <row r="124" spans="1:18" ht="21" customHeight="1">
      <c r="A124" s="17"/>
      <c r="B124" s="72"/>
      <c r="C124" s="48"/>
      <c r="D124" s="263"/>
      <c r="E124" s="89"/>
      <c r="F124" s="106"/>
      <c r="G124" s="106"/>
      <c r="H124" s="22"/>
      <c r="I124" s="76"/>
      <c r="J124" s="77"/>
      <c r="K124" s="25"/>
      <c r="L124" s="53"/>
      <c r="M124" s="54"/>
      <c r="N124" s="95"/>
      <c r="O124" s="56"/>
      <c r="P124" s="79"/>
      <c r="Q124" s="31"/>
      <c r="R124" s="58"/>
    </row>
    <row r="125" spans="1:18" ht="21" customHeight="1">
      <c r="A125" s="13">
        <v>60</v>
      </c>
      <c r="B125" s="81"/>
      <c r="C125" s="60" t="s">
        <v>619</v>
      </c>
      <c r="D125" s="90">
        <v>4.4000000000000004</v>
      </c>
      <c r="E125" s="62" t="s">
        <v>99</v>
      </c>
      <c r="F125" s="108"/>
      <c r="G125" s="108"/>
      <c r="H125" s="100"/>
      <c r="I125" s="64"/>
      <c r="J125" s="85">
        <f>INT(D125*I125)</f>
        <v>0</v>
      </c>
      <c r="K125" s="40"/>
      <c r="L125" s="67"/>
      <c r="M125" s="68"/>
      <c r="N125" s="43"/>
      <c r="O125" s="86"/>
      <c r="P125" s="93"/>
      <c r="Q125" s="46"/>
      <c r="R125" s="37"/>
    </row>
    <row r="126" spans="1:18" ht="21" customHeight="1">
      <c r="A126" s="17"/>
      <c r="B126" s="103"/>
      <c r="C126" s="48"/>
      <c r="D126" s="263"/>
      <c r="E126" s="89"/>
      <c r="F126" s="106"/>
      <c r="G126" s="106"/>
      <c r="H126" s="22"/>
      <c r="I126" s="76"/>
      <c r="J126" s="77"/>
      <c r="K126" s="25"/>
      <c r="L126" s="53"/>
      <c r="M126" s="54"/>
      <c r="N126" s="95"/>
      <c r="O126" s="56"/>
      <c r="P126" s="79"/>
      <c r="Q126" s="31"/>
      <c r="R126" s="58"/>
    </row>
    <row r="127" spans="1:18" ht="21" customHeight="1">
      <c r="A127" s="13">
        <v>61</v>
      </c>
      <c r="B127" s="33"/>
      <c r="C127" s="60" t="s">
        <v>620</v>
      </c>
      <c r="D127" s="90">
        <v>4.4000000000000004</v>
      </c>
      <c r="E127" s="62" t="s">
        <v>129</v>
      </c>
      <c r="F127" s="108"/>
      <c r="G127" s="108"/>
      <c r="H127" s="63"/>
      <c r="I127" s="64"/>
      <c r="J127" s="85">
        <f>INT(D127*I127)</f>
        <v>0</v>
      </c>
      <c r="K127" s="40"/>
      <c r="L127" s="67"/>
      <c r="M127" s="68"/>
      <c r="N127" s="43"/>
      <c r="O127" s="86"/>
      <c r="P127" s="93"/>
      <c r="Q127" s="46"/>
      <c r="R127" s="37"/>
    </row>
    <row r="128" spans="1:18" ht="21" customHeight="1">
      <c r="A128" s="17"/>
      <c r="B128" s="103"/>
      <c r="C128" s="48"/>
      <c r="D128" s="263"/>
      <c r="E128" s="89"/>
      <c r="F128" s="74"/>
      <c r="G128" s="74"/>
      <c r="H128" s="22"/>
      <c r="I128" s="76"/>
      <c r="J128" s="77"/>
      <c r="K128" s="25"/>
      <c r="L128" s="53"/>
      <c r="M128" s="54"/>
      <c r="N128" s="95"/>
      <c r="O128" s="56"/>
      <c r="P128" s="79"/>
      <c r="Q128" s="31"/>
      <c r="R128" s="58"/>
    </row>
    <row r="129" spans="1:18" ht="21" customHeight="1">
      <c r="A129" s="13">
        <v>62</v>
      </c>
      <c r="B129" s="104"/>
      <c r="C129" s="60"/>
      <c r="D129" s="90"/>
      <c r="E129" s="62" t="s">
        <v>99</v>
      </c>
      <c r="F129" s="97"/>
      <c r="G129" s="97"/>
      <c r="H129" s="63"/>
      <c r="I129" s="64"/>
      <c r="J129" s="85">
        <f>INT(D129*I129)</f>
        <v>0</v>
      </c>
      <c r="K129" s="40"/>
      <c r="L129" s="67"/>
      <c r="M129" s="68"/>
      <c r="N129" s="43"/>
      <c r="O129" s="86"/>
      <c r="P129" s="93"/>
      <c r="Q129" s="46"/>
      <c r="R129" s="37"/>
    </row>
    <row r="130" spans="1:18" ht="21" customHeight="1">
      <c r="A130" s="17"/>
      <c r="B130" s="270"/>
      <c r="C130" s="48"/>
      <c r="D130" s="263"/>
      <c r="E130" s="89"/>
      <c r="F130" s="89"/>
      <c r="G130" s="89"/>
      <c r="H130" s="94"/>
      <c r="I130" s="76"/>
      <c r="J130" s="77"/>
      <c r="K130" s="25"/>
      <c r="L130" s="53"/>
      <c r="M130" s="54"/>
      <c r="N130" s="95"/>
      <c r="O130" s="56"/>
      <c r="P130" s="79"/>
      <c r="Q130" s="109"/>
      <c r="R130" s="58"/>
    </row>
    <row r="131" spans="1:18" ht="21" customHeight="1">
      <c r="A131" s="13">
        <v>63</v>
      </c>
      <c r="B131" s="33" t="s">
        <v>615</v>
      </c>
      <c r="C131" s="60" t="s">
        <v>97</v>
      </c>
      <c r="D131" s="90">
        <v>27.97</v>
      </c>
      <c r="E131" s="62" t="s">
        <v>98</v>
      </c>
      <c r="F131" s="62"/>
      <c r="G131" s="62"/>
      <c r="H131" s="98"/>
      <c r="I131" s="64"/>
      <c r="J131" s="85">
        <f>INT(D131*I131)</f>
        <v>0</v>
      </c>
      <c r="K131" s="40"/>
      <c r="L131" s="110"/>
      <c r="M131" s="54"/>
      <c r="N131" s="101"/>
      <c r="O131" s="111"/>
      <c r="P131" s="102"/>
      <c r="Q131" s="112"/>
      <c r="R131" s="94"/>
    </row>
    <row r="132" spans="1:18" ht="21" customHeight="1">
      <c r="A132" s="17"/>
      <c r="B132" s="269"/>
      <c r="C132" s="113"/>
      <c r="D132" s="264"/>
      <c r="E132" s="115"/>
      <c r="F132" s="304"/>
      <c r="G132" s="304"/>
      <c r="H132" s="117"/>
      <c r="I132" s="298"/>
      <c r="J132" s="299"/>
      <c r="K132" s="120"/>
      <c r="L132" s="121"/>
      <c r="M132" s="122"/>
      <c r="N132" s="92"/>
      <c r="O132" s="56"/>
      <c r="P132" s="79"/>
      <c r="Q132" s="31"/>
      <c r="R132" s="58"/>
    </row>
    <row r="133" spans="1:18" ht="21" customHeight="1" thickBot="1">
      <c r="A133" s="123">
        <v>64</v>
      </c>
      <c r="B133" s="361"/>
      <c r="C133" s="125" t="s">
        <v>591</v>
      </c>
      <c r="D133" s="265">
        <v>2.74</v>
      </c>
      <c r="E133" s="127" t="s">
        <v>129</v>
      </c>
      <c r="F133" s="143"/>
      <c r="G133" s="143"/>
      <c r="H133" s="357"/>
      <c r="I133" s="130"/>
      <c r="J133" s="131">
        <f>INT(D133*I133)</f>
        <v>0</v>
      </c>
      <c r="K133" s="132"/>
      <c r="L133" s="133"/>
      <c r="M133" s="134"/>
      <c r="N133" s="135"/>
      <c r="O133" s="136"/>
      <c r="P133" s="137"/>
      <c r="Q133" s="138"/>
      <c r="R133" s="139"/>
    </row>
    <row r="134" spans="1:18" ht="21" customHeight="1" thickTop="1">
      <c r="A134" s="142"/>
      <c r="B134" s="274"/>
      <c r="C134" s="48"/>
      <c r="D134" s="263"/>
      <c r="E134" s="89"/>
      <c r="F134" s="106"/>
      <c r="G134" s="106"/>
      <c r="H134" s="22"/>
      <c r="I134" s="76"/>
      <c r="J134" s="77"/>
      <c r="K134" s="25"/>
      <c r="L134" s="53"/>
      <c r="M134" s="54"/>
      <c r="N134" s="316"/>
      <c r="O134" s="29"/>
      <c r="P134" s="315"/>
      <c r="Q134" s="31"/>
      <c r="R134" s="32"/>
    </row>
    <row r="135" spans="1:18" ht="21" customHeight="1">
      <c r="A135" s="15">
        <v>43</v>
      </c>
      <c r="B135" s="104"/>
      <c r="C135" s="60" t="s">
        <v>106</v>
      </c>
      <c r="D135" s="90">
        <v>7.59</v>
      </c>
      <c r="E135" s="62" t="s">
        <v>129</v>
      </c>
      <c r="F135" s="108"/>
      <c r="G135" s="108"/>
      <c r="H135" s="63"/>
      <c r="I135" s="64"/>
      <c r="J135" s="85">
        <f>INT(D135*I135)</f>
        <v>0</v>
      </c>
      <c r="K135" s="40"/>
      <c r="L135" s="311"/>
      <c r="M135" s="68"/>
      <c r="N135" s="69"/>
      <c r="O135" s="86"/>
      <c r="P135" s="93"/>
      <c r="Q135" s="46"/>
      <c r="R135" s="37"/>
    </row>
    <row r="136" spans="1:18" ht="21" customHeight="1">
      <c r="A136" s="17"/>
      <c r="B136" s="274"/>
      <c r="C136" s="48"/>
      <c r="D136" s="263"/>
      <c r="E136" s="89"/>
      <c r="F136" s="106"/>
      <c r="G136" s="106"/>
      <c r="H136" s="22"/>
      <c r="I136" s="76"/>
      <c r="J136" s="77"/>
      <c r="K136" s="25"/>
      <c r="L136" s="53"/>
      <c r="M136" s="54"/>
      <c r="N136" s="55"/>
      <c r="O136" s="56"/>
      <c r="P136" s="57"/>
      <c r="Q136" s="31"/>
      <c r="R136" s="58"/>
    </row>
    <row r="137" spans="1:18" ht="21" customHeight="1">
      <c r="A137" s="13">
        <v>44</v>
      </c>
      <c r="B137" s="104"/>
      <c r="C137" s="81" t="s">
        <v>142</v>
      </c>
      <c r="D137" s="90">
        <v>20.399999999999999</v>
      </c>
      <c r="E137" s="62" t="s">
        <v>129</v>
      </c>
      <c r="F137" s="108"/>
      <c r="G137" s="108"/>
      <c r="H137" s="63"/>
      <c r="I137" s="64"/>
      <c r="J137" s="85">
        <f>INT(D137*I137)</f>
        <v>0</v>
      </c>
      <c r="K137" s="40"/>
      <c r="L137" s="67"/>
      <c r="M137" s="68"/>
      <c r="N137" s="69"/>
      <c r="O137" s="44"/>
      <c r="P137" s="45"/>
      <c r="Q137" s="46"/>
      <c r="R137" s="37"/>
    </row>
    <row r="138" spans="1:18" ht="21" customHeight="1">
      <c r="A138" s="71"/>
      <c r="B138" s="103"/>
      <c r="C138" s="48"/>
      <c r="D138" s="263"/>
      <c r="E138" s="89"/>
      <c r="F138" s="21"/>
      <c r="G138" s="21"/>
      <c r="H138" s="117"/>
      <c r="I138" s="140"/>
      <c r="J138" s="118"/>
      <c r="K138" s="25"/>
      <c r="L138" s="53"/>
      <c r="M138" s="54"/>
      <c r="N138" s="55"/>
      <c r="O138" s="56"/>
      <c r="P138" s="57"/>
      <c r="Q138" s="31"/>
      <c r="R138" s="58"/>
    </row>
    <row r="139" spans="1:18" ht="21" customHeight="1">
      <c r="A139" s="80">
        <v>45</v>
      </c>
      <c r="B139" s="104"/>
      <c r="C139" s="14" t="s">
        <v>594</v>
      </c>
      <c r="D139" s="90">
        <v>1.37</v>
      </c>
      <c r="E139" s="62" t="s">
        <v>129</v>
      </c>
      <c r="F139" s="36"/>
      <c r="G139" s="36"/>
      <c r="H139" s="63"/>
      <c r="I139" s="64"/>
      <c r="J139" s="85">
        <f>INT(D139*I139)</f>
        <v>0</v>
      </c>
      <c r="K139" s="40"/>
      <c r="L139" s="67"/>
      <c r="M139" s="68"/>
      <c r="N139" s="69"/>
      <c r="O139" s="44"/>
      <c r="P139" s="70"/>
      <c r="Q139" s="46"/>
      <c r="R139" s="37"/>
    </row>
    <row r="140" spans="1:18" ht="21" customHeight="1">
      <c r="A140" s="71"/>
      <c r="B140" s="103"/>
      <c r="C140" s="48"/>
      <c r="D140" s="263"/>
      <c r="E140" s="89"/>
      <c r="F140" s="21"/>
      <c r="G140" s="21"/>
      <c r="H140" s="117"/>
      <c r="I140" s="76"/>
      <c r="J140" s="77"/>
      <c r="K140" s="25"/>
      <c r="L140" s="53"/>
      <c r="M140" s="54"/>
      <c r="N140" s="78"/>
      <c r="O140" s="56"/>
      <c r="P140" s="79"/>
      <c r="Q140" s="31"/>
      <c r="R140" s="58"/>
    </row>
    <row r="141" spans="1:18" ht="21" customHeight="1">
      <c r="A141" s="80">
        <v>46</v>
      </c>
      <c r="B141" s="104"/>
      <c r="C141" s="60" t="s">
        <v>595</v>
      </c>
      <c r="D141" s="90">
        <v>6.32</v>
      </c>
      <c r="E141" s="62" t="s">
        <v>129</v>
      </c>
      <c r="F141" s="36"/>
      <c r="G141" s="36"/>
      <c r="H141" s="37"/>
      <c r="I141" s="64"/>
      <c r="J141" s="85">
        <f>INT(D141*I141)</f>
        <v>0</v>
      </c>
      <c r="K141" s="40"/>
      <c r="L141" s="67"/>
      <c r="M141" s="68"/>
      <c r="N141" s="43"/>
      <c r="O141" s="86"/>
      <c r="P141" s="87"/>
      <c r="Q141" s="46"/>
      <c r="R141" s="37"/>
    </row>
    <row r="142" spans="1:18" ht="21" customHeight="1">
      <c r="A142" s="17"/>
      <c r="B142" s="103"/>
      <c r="C142" s="48"/>
      <c r="D142" s="263"/>
      <c r="E142" s="89"/>
      <c r="F142" s="50"/>
      <c r="G142" s="50"/>
      <c r="H142" s="117"/>
      <c r="I142" s="76"/>
      <c r="J142" s="77"/>
      <c r="K142" s="25"/>
      <c r="L142" s="53"/>
      <c r="M142" s="54"/>
      <c r="N142" s="95"/>
      <c r="O142" s="56"/>
      <c r="P142" s="79"/>
      <c r="Q142" s="31"/>
      <c r="R142" s="58"/>
    </row>
    <row r="143" spans="1:18" ht="21" customHeight="1">
      <c r="A143" s="80">
        <v>47</v>
      </c>
      <c r="B143" s="104"/>
      <c r="C143" s="60" t="s">
        <v>681</v>
      </c>
      <c r="D143" s="90">
        <v>1.37</v>
      </c>
      <c r="E143" s="62" t="s">
        <v>129</v>
      </c>
      <c r="F143" s="62"/>
      <c r="G143" s="62"/>
      <c r="H143" s="63"/>
      <c r="I143" s="64"/>
      <c r="J143" s="85">
        <f>INT(D143*I143)</f>
        <v>0</v>
      </c>
      <c r="K143" s="40"/>
      <c r="L143" s="67"/>
      <c r="M143" s="68"/>
      <c r="N143" s="43"/>
      <c r="O143" s="86"/>
      <c r="P143" s="87"/>
      <c r="Q143" s="46"/>
      <c r="R143" s="37"/>
    </row>
    <row r="144" spans="1:18" ht="21" customHeight="1">
      <c r="A144" s="17"/>
      <c r="B144" s="103"/>
      <c r="C144" s="48"/>
      <c r="D144" s="263"/>
      <c r="E144" s="89"/>
      <c r="F144" s="74"/>
      <c r="G144" s="74"/>
      <c r="H144" s="307"/>
      <c r="I144" s="76"/>
      <c r="J144" s="77"/>
      <c r="K144" s="25"/>
      <c r="L144" s="53"/>
      <c r="M144" s="54"/>
      <c r="N144" s="95"/>
      <c r="O144" s="56"/>
      <c r="P144" s="79"/>
      <c r="Q144" s="31"/>
      <c r="R144" s="58"/>
    </row>
    <row r="145" spans="1:18" ht="21" customHeight="1">
      <c r="A145" s="13">
        <v>48</v>
      </c>
      <c r="B145" s="104"/>
      <c r="C145" s="60" t="s">
        <v>682</v>
      </c>
      <c r="D145" s="90">
        <v>6.32</v>
      </c>
      <c r="E145" s="62" t="s">
        <v>129</v>
      </c>
      <c r="F145" s="83"/>
      <c r="G145" s="83"/>
      <c r="H145" s="84"/>
      <c r="I145" s="64"/>
      <c r="J145" s="85"/>
      <c r="K145" s="40"/>
      <c r="L145" s="67"/>
      <c r="M145" s="68"/>
      <c r="N145" s="43"/>
      <c r="O145" s="86"/>
      <c r="P145" s="93"/>
      <c r="Q145" s="46"/>
      <c r="R145" s="37"/>
    </row>
    <row r="146" spans="1:18" ht="21" customHeight="1">
      <c r="A146" s="18"/>
      <c r="B146" s="103"/>
      <c r="C146" s="48"/>
      <c r="D146" s="263"/>
      <c r="E146" s="89"/>
      <c r="F146" s="50"/>
      <c r="G146" s="50"/>
      <c r="H146" s="22"/>
      <c r="I146" s="76"/>
      <c r="J146" s="77"/>
      <c r="K146" s="25"/>
      <c r="L146" s="53"/>
      <c r="M146" s="54"/>
      <c r="N146" s="95"/>
      <c r="O146" s="56"/>
      <c r="P146" s="79"/>
      <c r="Q146" s="31"/>
      <c r="R146" s="58"/>
    </row>
    <row r="147" spans="1:18" ht="21" customHeight="1">
      <c r="A147" s="13">
        <v>49</v>
      </c>
      <c r="B147" s="104"/>
      <c r="C147" s="60" t="s">
        <v>596</v>
      </c>
      <c r="D147" s="90">
        <v>5.27</v>
      </c>
      <c r="E147" s="62" t="s">
        <v>99</v>
      </c>
      <c r="F147" s="62"/>
      <c r="G147" s="62"/>
      <c r="H147" s="63"/>
      <c r="I147" s="64"/>
      <c r="J147" s="85"/>
      <c r="K147" s="40"/>
      <c r="L147" s="67"/>
      <c r="M147" s="68"/>
      <c r="N147" s="43"/>
      <c r="O147" s="86"/>
      <c r="P147" s="93"/>
      <c r="Q147" s="46"/>
      <c r="R147" s="37"/>
    </row>
    <row r="148" spans="1:18" ht="21" customHeight="1">
      <c r="A148" s="17"/>
      <c r="B148" s="103"/>
      <c r="C148" s="48"/>
      <c r="D148" s="263"/>
      <c r="E148" s="89"/>
      <c r="F148" s="74"/>
      <c r="G148" s="74"/>
      <c r="H148" s="307"/>
      <c r="I148" s="76"/>
      <c r="J148" s="77"/>
      <c r="K148" s="25"/>
      <c r="L148" s="53"/>
      <c r="M148" s="54"/>
      <c r="N148" s="95"/>
      <c r="O148" s="96"/>
      <c r="P148" s="79"/>
      <c r="Q148" s="31"/>
      <c r="R148" s="58"/>
    </row>
    <row r="149" spans="1:18" ht="21" customHeight="1">
      <c r="A149" s="13">
        <v>50</v>
      </c>
      <c r="B149" s="104"/>
      <c r="C149" s="60" t="s">
        <v>597</v>
      </c>
      <c r="D149" s="90">
        <v>79</v>
      </c>
      <c r="E149" s="62" t="s">
        <v>129</v>
      </c>
      <c r="F149" s="83"/>
      <c r="G149" s="83"/>
      <c r="H149" s="84"/>
      <c r="I149" s="64"/>
      <c r="J149" s="85"/>
      <c r="K149" s="40"/>
      <c r="L149" s="67"/>
      <c r="M149" s="68"/>
      <c r="N149" s="43"/>
      <c r="O149" s="86"/>
      <c r="P149" s="312"/>
      <c r="Q149" s="46"/>
      <c r="R149" s="37"/>
    </row>
    <row r="150" spans="1:18" ht="21" customHeight="1">
      <c r="A150" s="18"/>
      <c r="B150" s="72"/>
      <c r="C150" s="48"/>
      <c r="D150" s="88"/>
      <c r="E150" s="89"/>
      <c r="F150" s="89"/>
      <c r="G150" s="89"/>
      <c r="H150" s="307"/>
      <c r="I150" s="76"/>
      <c r="J150" s="77"/>
      <c r="K150" s="25"/>
      <c r="L150" s="53"/>
      <c r="M150" s="54"/>
      <c r="N150" s="95"/>
      <c r="O150" s="96"/>
      <c r="P150" s="79"/>
      <c r="Q150" s="31"/>
      <c r="R150" s="58"/>
    </row>
    <row r="151" spans="1:18" ht="21" customHeight="1">
      <c r="A151" s="13">
        <v>51</v>
      </c>
      <c r="B151" s="81"/>
      <c r="C151" s="60" t="s">
        <v>598</v>
      </c>
      <c r="D151" s="90">
        <v>105.35</v>
      </c>
      <c r="E151" s="62" t="s">
        <v>102</v>
      </c>
      <c r="F151" s="62"/>
      <c r="G151" s="62"/>
      <c r="H151" s="84"/>
      <c r="I151" s="64"/>
      <c r="J151" s="85"/>
      <c r="K151" s="40"/>
      <c r="L151" s="67"/>
      <c r="M151" s="68"/>
      <c r="N151" s="101"/>
      <c r="O151" s="86"/>
      <c r="P151" s="102"/>
      <c r="Q151" s="46"/>
      <c r="R151" s="37"/>
    </row>
    <row r="152" spans="1:18" ht="21" customHeight="1">
      <c r="A152" s="17"/>
      <c r="B152" s="72"/>
      <c r="C152" s="48"/>
      <c r="D152" s="263"/>
      <c r="E152" s="89"/>
      <c r="F152" s="89"/>
      <c r="G152" s="89"/>
      <c r="H152" s="94"/>
      <c r="I152" s="76"/>
      <c r="J152" s="77"/>
      <c r="K152" s="25"/>
      <c r="L152" s="53"/>
      <c r="M152" s="54"/>
      <c r="N152" s="95"/>
      <c r="O152" s="56"/>
      <c r="P152" s="79"/>
      <c r="Q152" s="31"/>
      <c r="R152" s="58"/>
    </row>
    <row r="153" spans="1:18" ht="21" customHeight="1">
      <c r="A153" s="13">
        <v>52</v>
      </c>
      <c r="B153" s="81"/>
      <c r="C153" s="60" t="s">
        <v>605</v>
      </c>
      <c r="D153" s="90">
        <v>84.27</v>
      </c>
      <c r="E153" s="62" t="s">
        <v>99</v>
      </c>
      <c r="F153" s="62"/>
      <c r="G153" s="62"/>
      <c r="H153" s="84"/>
      <c r="I153" s="64"/>
      <c r="J153" s="85"/>
      <c r="K153" s="40"/>
      <c r="L153" s="321"/>
      <c r="M153" s="68"/>
      <c r="N153" s="43"/>
      <c r="O153" s="86"/>
      <c r="P153" s="93"/>
      <c r="Q153" s="46"/>
      <c r="R153" s="37"/>
    </row>
    <row r="154" spans="1:18" ht="21" customHeight="1">
      <c r="A154" s="18"/>
      <c r="B154" s="72"/>
      <c r="C154" s="48"/>
      <c r="D154" s="263"/>
      <c r="E154" s="89"/>
      <c r="F154" s="89"/>
      <c r="G154" s="89"/>
      <c r="H154" s="94"/>
      <c r="I154" s="76"/>
      <c r="J154" s="77"/>
      <c r="K154" s="25"/>
      <c r="L154" s="53"/>
      <c r="M154" s="54"/>
      <c r="N154" s="95"/>
      <c r="O154" s="96"/>
      <c r="P154" s="79"/>
      <c r="Q154" s="31"/>
      <c r="R154" s="58"/>
    </row>
    <row r="155" spans="1:18" ht="21" customHeight="1">
      <c r="A155" s="13">
        <v>53</v>
      </c>
      <c r="B155" s="81"/>
      <c r="C155" s="60" t="s">
        <v>602</v>
      </c>
      <c r="D155" s="90">
        <v>309.73</v>
      </c>
      <c r="E155" s="62" t="s">
        <v>100</v>
      </c>
      <c r="F155" s="62"/>
      <c r="G155" s="62"/>
      <c r="H155" s="84"/>
      <c r="I155" s="64"/>
      <c r="J155" s="85"/>
      <c r="K155" s="40"/>
      <c r="L155" s="67"/>
      <c r="M155" s="68"/>
      <c r="N155" s="101"/>
      <c r="O155" s="86"/>
      <c r="P155" s="93"/>
      <c r="Q155" s="46"/>
      <c r="R155" s="37"/>
    </row>
    <row r="156" spans="1:18" ht="21" customHeight="1">
      <c r="A156" s="18"/>
      <c r="B156" s="72"/>
      <c r="C156" s="48"/>
      <c r="D156" s="263"/>
      <c r="E156" s="74"/>
      <c r="F156" s="89"/>
      <c r="G156" s="89"/>
      <c r="H156" s="94"/>
      <c r="I156" s="76"/>
      <c r="J156" s="77"/>
      <c r="K156" s="25"/>
      <c r="L156" s="53"/>
      <c r="M156" s="54"/>
      <c r="N156" s="78"/>
      <c r="O156" s="96"/>
      <c r="P156" s="79"/>
      <c r="Q156" s="31"/>
      <c r="R156" s="58"/>
    </row>
    <row r="157" spans="1:18" ht="21" customHeight="1">
      <c r="A157" s="13">
        <v>54</v>
      </c>
      <c r="B157" s="81"/>
      <c r="C157" s="60" t="s">
        <v>603</v>
      </c>
      <c r="D157" s="90">
        <v>104.82</v>
      </c>
      <c r="E157" s="62" t="s">
        <v>129</v>
      </c>
      <c r="F157" s="62"/>
      <c r="G157" s="62"/>
      <c r="H157" s="37"/>
      <c r="I157" s="64"/>
      <c r="J157" s="85"/>
      <c r="K157" s="40"/>
      <c r="L157" s="67"/>
      <c r="M157" s="68"/>
      <c r="N157" s="43"/>
      <c r="O157" s="86"/>
      <c r="P157" s="93"/>
      <c r="Q157" s="46"/>
      <c r="R157" s="37"/>
    </row>
    <row r="158" spans="1:18" ht="21" customHeight="1">
      <c r="A158" s="17"/>
      <c r="B158" s="72"/>
      <c r="C158" s="48"/>
      <c r="D158" s="263"/>
      <c r="E158" s="89"/>
      <c r="F158" s="74"/>
      <c r="G158" s="74"/>
      <c r="H158" s="94"/>
      <c r="I158" s="76"/>
      <c r="J158" s="77"/>
      <c r="K158" s="25"/>
      <c r="L158" s="53"/>
      <c r="M158" s="54"/>
      <c r="N158" s="95"/>
      <c r="O158" s="96"/>
      <c r="P158" s="79"/>
      <c r="Q158" s="31"/>
      <c r="R158" s="58"/>
    </row>
    <row r="159" spans="1:18" ht="21" customHeight="1">
      <c r="A159" s="13">
        <v>55</v>
      </c>
      <c r="B159" s="81"/>
      <c r="C159" s="60" t="s">
        <v>604</v>
      </c>
      <c r="D159" s="90">
        <v>414.55</v>
      </c>
      <c r="E159" s="62" t="s">
        <v>129</v>
      </c>
      <c r="F159" s="97"/>
      <c r="G159" s="97"/>
      <c r="H159" s="98"/>
      <c r="I159" s="64"/>
      <c r="J159" s="85"/>
      <c r="K159" s="40"/>
      <c r="L159" s="67"/>
      <c r="M159" s="68"/>
      <c r="N159" s="105"/>
      <c r="O159" s="86"/>
      <c r="P159" s="93"/>
      <c r="Q159" s="46"/>
      <c r="R159" s="37"/>
    </row>
    <row r="160" spans="1:18" ht="21" customHeight="1">
      <c r="A160" s="17"/>
      <c r="B160" s="72"/>
      <c r="C160" s="48"/>
      <c r="D160" s="263"/>
      <c r="E160" s="89"/>
      <c r="F160" s="74"/>
      <c r="G160" s="74"/>
      <c r="H160" s="22"/>
      <c r="I160" s="76"/>
      <c r="J160" s="77"/>
      <c r="K160" s="25"/>
      <c r="L160" s="53"/>
      <c r="M160" s="54"/>
      <c r="N160" s="95"/>
      <c r="O160" s="96"/>
      <c r="P160" s="79"/>
      <c r="Q160" s="31"/>
      <c r="R160" s="58"/>
    </row>
    <row r="161" spans="1:18" ht="21" customHeight="1">
      <c r="A161" s="13">
        <v>56</v>
      </c>
      <c r="B161" s="81"/>
      <c r="C161" s="60" t="s">
        <v>605</v>
      </c>
      <c r="D161" s="90">
        <v>414.55</v>
      </c>
      <c r="E161" s="62" t="s">
        <v>129</v>
      </c>
      <c r="F161" s="97"/>
      <c r="G161" s="97"/>
      <c r="H161" s="100"/>
      <c r="I161" s="64"/>
      <c r="J161" s="85"/>
      <c r="K161" s="40"/>
      <c r="L161" s="67"/>
      <c r="M161" s="68"/>
      <c r="N161" s="43"/>
      <c r="O161" s="86"/>
      <c r="P161" s="93"/>
      <c r="Q161" s="46"/>
      <c r="R161" s="37"/>
    </row>
    <row r="162" spans="1:18" ht="21" customHeight="1">
      <c r="A162" s="17"/>
      <c r="B162" s="72"/>
      <c r="C162" s="48"/>
      <c r="D162" s="263"/>
      <c r="E162" s="89"/>
      <c r="F162" s="106"/>
      <c r="G162" s="106"/>
      <c r="H162" s="22"/>
      <c r="I162" s="76"/>
      <c r="J162" s="77"/>
      <c r="K162" s="25"/>
      <c r="L162" s="53"/>
      <c r="M162" s="54"/>
      <c r="N162" s="95"/>
      <c r="O162" s="96"/>
      <c r="P162" s="79"/>
      <c r="Q162" s="31"/>
      <c r="R162" s="58"/>
    </row>
    <row r="163" spans="1:18" ht="21" customHeight="1">
      <c r="A163" s="13">
        <v>57</v>
      </c>
      <c r="B163" s="81"/>
      <c r="C163" s="60"/>
      <c r="D163" s="90"/>
      <c r="E163" s="62"/>
      <c r="F163" s="108"/>
      <c r="G163" s="108"/>
      <c r="H163" s="100"/>
      <c r="I163" s="64"/>
      <c r="J163" s="85"/>
      <c r="K163" s="40"/>
      <c r="L163" s="67"/>
      <c r="M163" s="68"/>
      <c r="N163" s="43"/>
      <c r="O163" s="86"/>
      <c r="P163" s="93"/>
      <c r="Q163" s="46"/>
      <c r="R163" s="37"/>
    </row>
    <row r="164" spans="1:18" ht="21" customHeight="1">
      <c r="A164" s="17"/>
      <c r="B164" s="103"/>
      <c r="C164" s="48"/>
      <c r="D164" s="263"/>
      <c r="E164" s="89"/>
      <c r="F164" s="106"/>
      <c r="G164" s="106"/>
      <c r="H164" s="117"/>
      <c r="I164" s="76"/>
      <c r="J164" s="310"/>
      <c r="K164" s="25"/>
      <c r="L164" s="53"/>
      <c r="M164" s="54"/>
      <c r="N164" s="95"/>
      <c r="O164" s="96"/>
      <c r="P164" s="79"/>
      <c r="Q164" s="31"/>
      <c r="R164" s="58"/>
    </row>
    <row r="165" spans="1:18" ht="21" customHeight="1">
      <c r="A165" s="13">
        <v>58</v>
      </c>
      <c r="B165" s="33" t="s">
        <v>614</v>
      </c>
      <c r="C165" s="60" t="s">
        <v>595</v>
      </c>
      <c r="D165" s="90">
        <v>0.82</v>
      </c>
      <c r="E165" s="62" t="s">
        <v>98</v>
      </c>
      <c r="F165" s="108"/>
      <c r="G165" s="108"/>
      <c r="H165" s="63"/>
      <c r="I165" s="64"/>
      <c r="J165" s="85">
        <f>SUM(J38:J163)</f>
        <v>0</v>
      </c>
      <c r="K165" s="40"/>
      <c r="L165" s="67"/>
      <c r="M165" s="68"/>
      <c r="N165" s="43"/>
      <c r="O165" s="86"/>
      <c r="P165" s="93"/>
      <c r="Q165" s="46"/>
      <c r="R165" s="37"/>
    </row>
    <row r="166" spans="1:18" ht="21" customHeight="1">
      <c r="A166" s="17"/>
      <c r="B166" s="103"/>
      <c r="C166" s="48"/>
      <c r="D166" s="263"/>
      <c r="E166" s="89"/>
      <c r="F166" s="74"/>
      <c r="G166" s="74"/>
      <c r="H166" s="117"/>
      <c r="I166" s="76"/>
      <c r="J166" s="77"/>
      <c r="K166" s="25"/>
      <c r="L166" s="53"/>
      <c r="M166" s="54"/>
      <c r="N166" s="95"/>
      <c r="O166" s="96"/>
      <c r="P166" s="79"/>
      <c r="Q166" s="31"/>
      <c r="R166" s="58"/>
    </row>
    <row r="167" spans="1:18" ht="21" customHeight="1">
      <c r="A167" s="13">
        <v>59</v>
      </c>
      <c r="B167" s="104"/>
      <c r="C167" s="60" t="s">
        <v>685</v>
      </c>
      <c r="D167" s="90">
        <v>0.82</v>
      </c>
      <c r="E167" s="62" t="s">
        <v>129</v>
      </c>
      <c r="F167" s="97"/>
      <c r="G167" s="97"/>
      <c r="H167" s="63"/>
      <c r="I167" s="64"/>
      <c r="J167" s="85"/>
      <c r="K167" s="40"/>
      <c r="L167" s="67"/>
      <c r="M167" s="68"/>
      <c r="N167" s="43"/>
      <c r="O167" s="86"/>
      <c r="P167" s="93"/>
      <c r="Q167" s="46"/>
      <c r="R167" s="37"/>
    </row>
    <row r="168" spans="1:18" ht="21" customHeight="1">
      <c r="A168" s="17"/>
      <c r="B168" s="103"/>
      <c r="C168" s="48"/>
      <c r="D168" s="263"/>
      <c r="E168" s="89"/>
      <c r="F168" s="74"/>
      <c r="G168" s="74"/>
      <c r="H168" s="22"/>
      <c r="I168" s="76"/>
      <c r="J168" s="77"/>
      <c r="K168" s="25"/>
      <c r="L168" s="53"/>
      <c r="M168" s="54"/>
      <c r="N168" s="95"/>
      <c r="O168" s="56"/>
      <c r="P168" s="79"/>
      <c r="Q168" s="31"/>
      <c r="R168" s="58"/>
    </row>
    <row r="169" spans="1:18" ht="21" customHeight="1">
      <c r="A169" s="13">
        <v>60</v>
      </c>
      <c r="B169" s="104"/>
      <c r="C169" s="60" t="s">
        <v>597</v>
      </c>
      <c r="D169" s="90">
        <v>13.6</v>
      </c>
      <c r="E169" s="62" t="s">
        <v>99</v>
      </c>
      <c r="F169" s="97"/>
      <c r="G169" s="97"/>
      <c r="H169" s="63"/>
      <c r="I169" s="64"/>
      <c r="J169" s="85">
        <f>SUM(J42:J167)</f>
        <v>0</v>
      </c>
      <c r="K169" s="40"/>
      <c r="L169" s="67"/>
      <c r="M169" s="68"/>
      <c r="N169" s="43"/>
      <c r="O169" s="86"/>
      <c r="P169" s="93"/>
      <c r="Q169" s="46"/>
      <c r="R169" s="37"/>
    </row>
    <row r="170" spans="1:18" ht="21" customHeight="1">
      <c r="A170" s="17"/>
      <c r="B170" s="103"/>
      <c r="C170" s="48"/>
      <c r="D170" s="263"/>
      <c r="E170" s="89"/>
      <c r="F170" s="74"/>
      <c r="G170" s="74"/>
      <c r="H170" s="22"/>
      <c r="I170" s="76"/>
      <c r="J170" s="77"/>
      <c r="K170" s="25"/>
      <c r="L170" s="53"/>
      <c r="M170" s="54"/>
      <c r="N170" s="95"/>
      <c r="O170" s="56"/>
      <c r="P170" s="79"/>
      <c r="Q170" s="31"/>
      <c r="R170" s="58"/>
    </row>
    <row r="171" spans="1:18" ht="21" customHeight="1">
      <c r="A171" s="13">
        <v>61</v>
      </c>
      <c r="B171" s="281"/>
      <c r="C171" s="60" t="s">
        <v>598</v>
      </c>
      <c r="D171" s="90">
        <v>30.2</v>
      </c>
      <c r="E171" s="62" t="s">
        <v>102</v>
      </c>
      <c r="F171" s="97"/>
      <c r="G171" s="97"/>
      <c r="H171" s="63"/>
      <c r="I171" s="64"/>
      <c r="J171" s="85">
        <f>SUM(J44:J169)</f>
        <v>0</v>
      </c>
      <c r="K171" s="40"/>
      <c r="L171" s="67"/>
      <c r="M171" s="68"/>
      <c r="N171" s="43"/>
      <c r="O171" s="86"/>
      <c r="P171" s="93"/>
      <c r="Q171" s="46"/>
      <c r="R171" s="37"/>
    </row>
    <row r="172" spans="1:18" ht="21" customHeight="1">
      <c r="A172" s="17"/>
      <c r="B172" s="103"/>
      <c r="C172" s="48"/>
      <c r="D172" s="263"/>
      <c r="E172" s="89"/>
      <c r="F172" s="106"/>
      <c r="G172" s="106"/>
      <c r="H172" s="107"/>
      <c r="I172" s="76"/>
      <c r="J172" s="77"/>
      <c r="K172" s="25"/>
      <c r="L172" s="53"/>
      <c r="M172" s="54"/>
      <c r="N172" s="95"/>
      <c r="O172" s="56"/>
      <c r="P172" s="79"/>
      <c r="Q172" s="31"/>
      <c r="R172" s="58"/>
    </row>
    <row r="173" spans="1:18" ht="21" customHeight="1">
      <c r="A173" s="13">
        <v>62</v>
      </c>
      <c r="B173" s="104"/>
      <c r="C173" s="60" t="s">
        <v>605</v>
      </c>
      <c r="D173" s="90">
        <v>13.6</v>
      </c>
      <c r="E173" s="62" t="s">
        <v>99</v>
      </c>
      <c r="F173" s="108"/>
      <c r="G173" s="108"/>
      <c r="H173" s="37"/>
      <c r="I173" s="64"/>
      <c r="J173" s="85">
        <f>SUM(J46:J171)</f>
        <v>0</v>
      </c>
      <c r="K173" s="40"/>
      <c r="L173" s="67"/>
      <c r="M173" s="68"/>
      <c r="N173" s="43"/>
      <c r="O173" s="86"/>
      <c r="P173" s="93"/>
      <c r="Q173" s="46"/>
      <c r="R173" s="37"/>
    </row>
    <row r="174" spans="1:18" ht="21" customHeight="1">
      <c r="A174" s="17"/>
      <c r="B174" s="103"/>
      <c r="C174" s="48"/>
      <c r="D174" s="263"/>
      <c r="E174" s="89"/>
      <c r="F174" s="106"/>
      <c r="G174" s="106"/>
      <c r="H174" s="107"/>
      <c r="I174" s="76"/>
      <c r="J174" s="77"/>
      <c r="K174" s="25"/>
      <c r="L174" s="53"/>
      <c r="M174" s="54"/>
      <c r="N174" s="95"/>
      <c r="O174" s="56"/>
      <c r="P174" s="79"/>
      <c r="Q174" s="109"/>
      <c r="R174" s="58"/>
    </row>
    <row r="175" spans="1:18" ht="21" customHeight="1">
      <c r="A175" s="13">
        <v>63</v>
      </c>
      <c r="B175" s="104"/>
      <c r="C175" s="60" t="s">
        <v>602</v>
      </c>
      <c r="D175" s="90">
        <v>27.5</v>
      </c>
      <c r="E175" s="62" t="s">
        <v>100</v>
      </c>
      <c r="F175" s="108"/>
      <c r="G175" s="108"/>
      <c r="H175" s="37"/>
      <c r="I175" s="64"/>
      <c r="J175" s="85">
        <f>SUM(J48:J173)</f>
        <v>0</v>
      </c>
      <c r="K175" s="40"/>
      <c r="L175" s="110"/>
      <c r="M175" s="54"/>
      <c r="N175" s="101"/>
      <c r="O175" s="111"/>
      <c r="P175" s="102"/>
      <c r="Q175" s="112"/>
      <c r="R175" s="94"/>
    </row>
    <row r="176" spans="1:18" ht="21" customHeight="1">
      <c r="A176" s="17"/>
      <c r="B176" s="103"/>
      <c r="C176" s="113"/>
      <c r="D176" s="264"/>
      <c r="E176" s="115"/>
      <c r="F176" s="304"/>
      <c r="G176" s="304"/>
      <c r="H176" s="308"/>
      <c r="I176" s="298"/>
      <c r="J176" s="119"/>
      <c r="K176" s="120"/>
      <c r="L176" s="121"/>
      <c r="M176" s="122"/>
      <c r="N176" s="92"/>
      <c r="O176" s="56"/>
      <c r="P176" s="79"/>
      <c r="Q176" s="31"/>
      <c r="R176" s="58"/>
    </row>
    <row r="177" spans="1:18" ht="21" customHeight="1" thickBot="1">
      <c r="A177" s="123">
        <v>64</v>
      </c>
      <c r="B177" s="273"/>
      <c r="C177" s="125" t="s">
        <v>603</v>
      </c>
      <c r="D177" s="265">
        <v>15</v>
      </c>
      <c r="E177" s="127" t="s">
        <v>129</v>
      </c>
      <c r="F177" s="143"/>
      <c r="G177" s="143"/>
      <c r="H177" s="363"/>
      <c r="I177" s="130"/>
      <c r="J177" s="131">
        <f>SUM(J50:J175)</f>
        <v>0</v>
      </c>
      <c r="K177" s="132"/>
      <c r="L177" s="133"/>
      <c r="M177" s="134"/>
      <c r="N177" s="135"/>
      <c r="O177" s="136"/>
      <c r="P177" s="137"/>
      <c r="Q177" s="138"/>
      <c r="R177" s="139"/>
    </row>
    <row r="178" spans="1:18" ht="21" customHeight="1" thickTop="1">
      <c r="A178" s="142"/>
      <c r="B178" s="274"/>
      <c r="C178" s="48"/>
      <c r="D178" s="263"/>
      <c r="E178" s="89"/>
      <c r="F178" s="106"/>
      <c r="G178" s="106"/>
      <c r="H178" s="94"/>
      <c r="I178" s="76"/>
      <c r="J178" s="77"/>
      <c r="K178" s="25"/>
      <c r="L178" s="53"/>
      <c r="M178" s="54"/>
      <c r="N178" s="316"/>
      <c r="O178" s="29"/>
      <c r="P178" s="315"/>
      <c r="Q178" s="31"/>
      <c r="R178" s="32"/>
    </row>
    <row r="179" spans="1:18" ht="21" customHeight="1">
      <c r="A179" s="15">
        <v>43</v>
      </c>
      <c r="B179" s="104"/>
      <c r="C179" s="60" t="s">
        <v>604</v>
      </c>
      <c r="D179" s="90">
        <v>42.5</v>
      </c>
      <c r="E179" s="62" t="s">
        <v>129</v>
      </c>
      <c r="F179" s="108"/>
      <c r="G179" s="108"/>
      <c r="H179" s="37"/>
      <c r="I179" s="64"/>
      <c r="J179" s="85">
        <f>INT(D179*I179)</f>
        <v>0</v>
      </c>
      <c r="K179" s="40"/>
      <c r="L179" s="311"/>
      <c r="M179" s="68"/>
      <c r="N179" s="69"/>
      <c r="O179" s="86"/>
      <c r="P179" s="93"/>
      <c r="Q179" s="46"/>
      <c r="R179" s="37"/>
    </row>
    <row r="180" spans="1:18" ht="21" customHeight="1">
      <c r="A180" s="17"/>
      <c r="B180" s="274"/>
      <c r="C180" s="48"/>
      <c r="D180" s="263"/>
      <c r="E180" s="89"/>
      <c r="F180" s="106"/>
      <c r="G180" s="106"/>
      <c r="H180" s="94"/>
      <c r="I180" s="76"/>
      <c r="J180" s="77"/>
      <c r="K180" s="25"/>
      <c r="L180" s="53"/>
      <c r="M180" s="54"/>
      <c r="N180" s="55"/>
      <c r="O180" s="56"/>
      <c r="P180" s="57"/>
      <c r="Q180" s="31"/>
      <c r="R180" s="58"/>
    </row>
    <row r="181" spans="1:18" ht="21" customHeight="1">
      <c r="A181" s="13">
        <v>44</v>
      </c>
      <c r="B181" s="104"/>
      <c r="C181" s="60" t="s">
        <v>605</v>
      </c>
      <c r="D181" s="90">
        <v>42.5</v>
      </c>
      <c r="E181" s="62" t="s">
        <v>129</v>
      </c>
      <c r="F181" s="108"/>
      <c r="G181" s="108"/>
      <c r="H181" s="37"/>
      <c r="I181" s="64"/>
      <c r="J181" s="85">
        <f>INT(D181*I181)</f>
        <v>0</v>
      </c>
      <c r="K181" s="40"/>
      <c r="L181" s="67"/>
      <c r="M181" s="68"/>
      <c r="N181" s="69"/>
      <c r="O181" s="44"/>
      <c r="P181" s="45"/>
      <c r="Q181" s="46"/>
      <c r="R181" s="37"/>
    </row>
    <row r="182" spans="1:18" ht="21" customHeight="1">
      <c r="A182" s="71"/>
      <c r="B182" s="72"/>
      <c r="C182" s="48"/>
      <c r="D182" s="88"/>
      <c r="E182" s="89"/>
      <c r="F182" s="89"/>
      <c r="G182" s="89"/>
      <c r="H182" s="58"/>
      <c r="I182" s="140"/>
      <c r="J182" s="118"/>
      <c r="K182" s="25"/>
      <c r="L182" s="53"/>
      <c r="M182" s="54"/>
      <c r="N182" s="55"/>
      <c r="O182" s="56"/>
      <c r="P182" s="57"/>
      <c r="Q182" s="31"/>
      <c r="R182" s="58"/>
    </row>
    <row r="183" spans="1:18" ht="21" customHeight="1">
      <c r="A183" s="80">
        <v>45</v>
      </c>
      <c r="B183" s="81"/>
      <c r="C183" s="60" t="s">
        <v>612</v>
      </c>
      <c r="D183" s="90">
        <v>76</v>
      </c>
      <c r="E183" s="62" t="s">
        <v>103</v>
      </c>
      <c r="F183" s="62"/>
      <c r="G183" s="62"/>
      <c r="H183" s="98"/>
      <c r="I183" s="64"/>
      <c r="J183" s="85">
        <f>INT(D183*I183)</f>
        <v>0</v>
      </c>
      <c r="K183" s="40"/>
      <c r="L183" s="67"/>
      <c r="M183" s="68"/>
      <c r="N183" s="69"/>
      <c r="O183" s="44"/>
      <c r="P183" s="70"/>
      <c r="Q183" s="46"/>
      <c r="R183" s="37"/>
    </row>
    <row r="184" spans="1:18" ht="21" customHeight="1">
      <c r="A184" s="71"/>
      <c r="B184" s="72"/>
      <c r="C184" s="48"/>
      <c r="D184" s="263"/>
      <c r="E184" s="89"/>
      <c r="F184" s="89"/>
      <c r="G184" s="89"/>
      <c r="H184" s="58"/>
      <c r="I184" s="76"/>
      <c r="J184" s="77"/>
      <c r="K184" s="25"/>
      <c r="L184" s="53"/>
      <c r="M184" s="54"/>
      <c r="N184" s="78"/>
      <c r="O184" s="56"/>
      <c r="P184" s="79"/>
      <c r="Q184" s="31"/>
      <c r="R184" s="58"/>
    </row>
    <row r="185" spans="1:18" ht="21" customHeight="1">
      <c r="A185" s="80">
        <v>46</v>
      </c>
      <c r="B185" s="81"/>
      <c r="C185" s="60" t="s">
        <v>613</v>
      </c>
      <c r="D185" s="90">
        <v>4</v>
      </c>
      <c r="E185" s="62" t="s">
        <v>129</v>
      </c>
      <c r="F185" s="62"/>
      <c r="G185" s="62"/>
      <c r="H185" s="98"/>
      <c r="I185" s="64"/>
      <c r="J185" s="85">
        <f>INT(D185*I185)</f>
        <v>0</v>
      </c>
      <c r="K185" s="40"/>
      <c r="L185" s="67"/>
      <c r="M185" s="68"/>
      <c r="N185" s="43"/>
      <c r="O185" s="86"/>
      <c r="P185" s="87"/>
      <c r="Q185" s="46"/>
      <c r="R185" s="37"/>
    </row>
    <row r="186" spans="1:18" ht="21" customHeight="1">
      <c r="A186" s="17"/>
      <c r="B186" s="72"/>
      <c r="C186" s="48"/>
      <c r="D186" s="263"/>
      <c r="E186" s="89"/>
      <c r="F186" s="106"/>
      <c r="G186" s="106"/>
      <c r="H186" s="117"/>
      <c r="I186" s="76"/>
      <c r="J186" s="77"/>
      <c r="K186" s="25"/>
      <c r="L186" s="53"/>
      <c r="M186" s="54"/>
      <c r="N186" s="95"/>
      <c r="O186" s="56"/>
      <c r="P186" s="79"/>
      <c r="Q186" s="31"/>
      <c r="R186" s="58"/>
    </row>
    <row r="187" spans="1:18" ht="21" customHeight="1">
      <c r="A187" s="80">
        <v>47</v>
      </c>
      <c r="B187" s="81"/>
      <c r="C187" s="60"/>
      <c r="D187" s="90"/>
      <c r="E187" s="62"/>
      <c r="F187" s="108"/>
      <c r="G187" s="108"/>
      <c r="H187" s="100"/>
      <c r="I187" s="64"/>
      <c r="J187" s="85">
        <f>INT(D187*I187)</f>
        <v>0</v>
      </c>
      <c r="K187" s="40"/>
      <c r="L187" s="67"/>
      <c r="M187" s="68"/>
      <c r="N187" s="43"/>
      <c r="O187" s="86"/>
      <c r="P187" s="87"/>
      <c r="Q187" s="46"/>
      <c r="R187" s="37"/>
    </row>
    <row r="188" spans="1:18" ht="21" customHeight="1">
      <c r="A188" s="17"/>
      <c r="B188" s="72"/>
      <c r="C188" s="48"/>
      <c r="D188" s="263"/>
      <c r="E188" s="89"/>
      <c r="F188" s="106"/>
      <c r="G188" s="106"/>
      <c r="H188" s="22"/>
      <c r="I188" s="76"/>
      <c r="J188" s="77"/>
      <c r="K188" s="25"/>
      <c r="L188" s="53"/>
      <c r="M188" s="54"/>
      <c r="N188" s="95"/>
      <c r="O188" s="56"/>
      <c r="P188" s="79"/>
      <c r="Q188" s="31"/>
      <c r="R188" s="58"/>
    </row>
    <row r="189" spans="1:18" ht="21" customHeight="1">
      <c r="A189" s="13">
        <v>48</v>
      </c>
      <c r="B189" s="81" t="s">
        <v>616</v>
      </c>
      <c r="C189" s="60" t="s">
        <v>617</v>
      </c>
      <c r="D189" s="90">
        <v>68</v>
      </c>
      <c r="E189" s="62" t="s">
        <v>102</v>
      </c>
      <c r="F189" s="108"/>
      <c r="G189" s="108"/>
      <c r="H189" s="63"/>
      <c r="I189" s="64"/>
      <c r="J189" s="85">
        <f>INT(D189*I189)</f>
        <v>0</v>
      </c>
      <c r="K189" s="40"/>
      <c r="L189" s="67"/>
      <c r="M189" s="68"/>
      <c r="N189" s="43"/>
      <c r="O189" s="86"/>
      <c r="P189" s="93"/>
      <c r="Q189" s="46"/>
      <c r="R189" s="37"/>
    </row>
    <row r="190" spans="1:18" ht="21" customHeight="1">
      <c r="A190" s="18"/>
      <c r="B190" s="72"/>
      <c r="C190" s="48"/>
      <c r="D190" s="263"/>
      <c r="E190" s="89"/>
      <c r="F190" s="21"/>
      <c r="G190" s="21"/>
      <c r="H190" s="22"/>
      <c r="I190" s="77"/>
      <c r="J190" s="77"/>
      <c r="K190" s="25"/>
      <c r="L190" s="53"/>
      <c r="M190" s="54"/>
      <c r="N190" s="95"/>
      <c r="O190" s="56"/>
      <c r="P190" s="79"/>
      <c r="Q190" s="31"/>
      <c r="R190" s="58"/>
    </row>
    <row r="191" spans="1:18" ht="21" customHeight="1">
      <c r="A191" s="13">
        <v>49</v>
      </c>
      <c r="B191" s="271"/>
      <c r="C191" s="60" t="s">
        <v>618</v>
      </c>
      <c r="D191" s="90">
        <v>58</v>
      </c>
      <c r="E191" s="62" t="s">
        <v>129</v>
      </c>
      <c r="F191" s="36"/>
      <c r="G191" s="36"/>
      <c r="H191" s="63"/>
      <c r="I191" s="64"/>
      <c r="J191" s="85">
        <f>INT(D191*I191)</f>
        <v>0</v>
      </c>
      <c r="K191" s="40"/>
      <c r="L191" s="67"/>
      <c r="M191" s="68"/>
      <c r="N191" s="43"/>
      <c r="O191" s="86"/>
      <c r="P191" s="93"/>
      <c r="Q191" s="46"/>
      <c r="R191" s="37"/>
    </row>
    <row r="192" spans="1:18" ht="21" customHeight="1">
      <c r="A192" s="17"/>
      <c r="B192" s="103"/>
      <c r="C192" s="48"/>
      <c r="D192" s="263"/>
      <c r="E192" s="89"/>
      <c r="F192" s="106"/>
      <c r="G192" s="106"/>
      <c r="H192" s="94"/>
      <c r="I192" s="76"/>
      <c r="J192" s="77"/>
      <c r="K192" s="25"/>
      <c r="L192" s="53"/>
      <c r="M192" s="54"/>
      <c r="N192" s="95"/>
      <c r="O192" s="96"/>
      <c r="P192" s="79"/>
      <c r="Q192" s="31"/>
      <c r="R192" s="58"/>
    </row>
    <row r="193" spans="1:18" ht="21" customHeight="1">
      <c r="A193" s="13">
        <v>50</v>
      </c>
      <c r="B193" s="104"/>
      <c r="C193" s="60"/>
      <c r="D193" s="90"/>
      <c r="E193" s="62"/>
      <c r="F193" s="108"/>
      <c r="G193" s="108"/>
      <c r="H193" s="37"/>
      <c r="I193" s="64"/>
      <c r="J193" s="85">
        <f>INT(D193*I193)</f>
        <v>0</v>
      </c>
      <c r="K193" s="40"/>
      <c r="L193" s="67"/>
      <c r="M193" s="68"/>
      <c r="N193" s="43"/>
      <c r="O193" s="86"/>
      <c r="P193" s="312"/>
      <c r="Q193" s="46"/>
      <c r="R193" s="37"/>
    </row>
    <row r="194" spans="1:18" ht="21" customHeight="1">
      <c r="A194" s="18"/>
      <c r="B194" s="72"/>
      <c r="C194" s="48"/>
      <c r="D194" s="88"/>
      <c r="E194" s="89"/>
      <c r="F194" s="89"/>
      <c r="G194" s="89"/>
      <c r="H194" s="94"/>
      <c r="I194" s="76"/>
      <c r="J194" s="77"/>
      <c r="K194" s="25"/>
      <c r="L194" s="53"/>
      <c r="M194" s="54"/>
      <c r="N194" s="95"/>
      <c r="O194" s="96"/>
      <c r="P194" s="79"/>
      <c r="Q194" s="31"/>
      <c r="R194" s="58"/>
    </row>
    <row r="195" spans="1:18" ht="21" customHeight="1">
      <c r="A195" s="13">
        <v>51</v>
      </c>
      <c r="B195" s="81" t="s">
        <v>625</v>
      </c>
      <c r="C195" s="60" t="s">
        <v>97</v>
      </c>
      <c r="D195" s="90">
        <v>0.36</v>
      </c>
      <c r="E195" s="62" t="s">
        <v>98</v>
      </c>
      <c r="F195" s="62"/>
      <c r="G195" s="62"/>
      <c r="H195" s="98"/>
      <c r="I195" s="64"/>
      <c r="J195" s="85">
        <f>INT(D195*I195)</f>
        <v>0</v>
      </c>
      <c r="K195" s="40"/>
      <c r="L195" s="67"/>
      <c r="M195" s="68"/>
      <c r="N195" s="101"/>
      <c r="O195" s="86"/>
      <c r="P195" s="102"/>
      <c r="Q195" s="46"/>
      <c r="R195" s="37"/>
    </row>
    <row r="196" spans="1:18" ht="21" customHeight="1">
      <c r="A196" s="17"/>
      <c r="B196" s="72"/>
      <c r="C196" s="48"/>
      <c r="D196" s="88"/>
      <c r="E196" s="89"/>
      <c r="F196" s="89"/>
      <c r="G196" s="89"/>
      <c r="H196" s="94"/>
      <c r="I196" s="76"/>
      <c r="J196" s="77"/>
      <c r="K196" s="25"/>
      <c r="L196" s="53"/>
      <c r="M196" s="54"/>
      <c r="N196" s="95"/>
      <c r="O196" s="56"/>
      <c r="P196" s="79"/>
      <c r="Q196" s="31"/>
      <c r="R196" s="58"/>
    </row>
    <row r="197" spans="1:18" ht="21" customHeight="1">
      <c r="A197" s="13">
        <v>52</v>
      </c>
      <c r="B197" s="81"/>
      <c r="C197" s="60" t="s">
        <v>591</v>
      </c>
      <c r="D197" s="90">
        <v>0.09</v>
      </c>
      <c r="E197" s="62" t="s">
        <v>129</v>
      </c>
      <c r="F197" s="62"/>
      <c r="G197" s="62"/>
      <c r="H197" s="98"/>
      <c r="I197" s="64"/>
      <c r="J197" s="85">
        <f>INT(D197*I197)</f>
        <v>0</v>
      </c>
      <c r="K197" s="40"/>
      <c r="L197" s="321"/>
      <c r="M197" s="68"/>
      <c r="N197" s="43"/>
      <c r="O197" s="86"/>
      <c r="P197" s="93"/>
      <c r="Q197" s="46"/>
      <c r="R197" s="37"/>
    </row>
    <row r="198" spans="1:18" ht="21" customHeight="1">
      <c r="A198" s="18"/>
      <c r="B198" s="72"/>
      <c r="C198" s="48"/>
      <c r="D198" s="88"/>
      <c r="E198" s="89"/>
      <c r="F198" s="106"/>
      <c r="G198" s="106"/>
      <c r="H198" s="22"/>
      <c r="I198" s="76"/>
      <c r="J198" s="77"/>
      <c r="K198" s="25"/>
      <c r="L198" s="53"/>
      <c r="M198" s="54"/>
      <c r="N198" s="95"/>
      <c r="O198" s="96"/>
      <c r="P198" s="79"/>
      <c r="Q198" s="31"/>
      <c r="R198" s="58"/>
    </row>
    <row r="199" spans="1:18" ht="21" customHeight="1">
      <c r="A199" s="13">
        <v>53</v>
      </c>
      <c r="B199" s="81"/>
      <c r="C199" s="14" t="s">
        <v>106</v>
      </c>
      <c r="D199" s="90">
        <v>0.19</v>
      </c>
      <c r="E199" s="62" t="s">
        <v>129</v>
      </c>
      <c r="F199" s="108"/>
      <c r="G199" s="108"/>
      <c r="H199" s="100"/>
      <c r="I199" s="64"/>
      <c r="J199" s="85">
        <f>INT(D199*I199)</f>
        <v>0</v>
      </c>
      <c r="K199" s="40"/>
      <c r="L199" s="67"/>
      <c r="M199" s="68"/>
      <c r="N199" s="101"/>
      <c r="O199" s="86"/>
      <c r="P199" s="93"/>
      <c r="Q199" s="46"/>
      <c r="R199" s="37"/>
    </row>
    <row r="200" spans="1:18" ht="21" customHeight="1">
      <c r="A200" s="18"/>
      <c r="B200" s="72"/>
      <c r="C200" s="48"/>
      <c r="D200" s="263"/>
      <c r="E200" s="89"/>
      <c r="F200" s="106"/>
      <c r="G200" s="106"/>
      <c r="H200" s="22"/>
      <c r="I200" s="76"/>
      <c r="J200" s="77"/>
      <c r="K200" s="25"/>
      <c r="L200" s="53"/>
      <c r="M200" s="54"/>
      <c r="N200" s="78"/>
      <c r="O200" s="96"/>
      <c r="P200" s="79"/>
      <c r="Q200" s="31"/>
      <c r="R200" s="58"/>
    </row>
    <row r="201" spans="1:18" ht="21" customHeight="1">
      <c r="A201" s="13">
        <v>54</v>
      </c>
      <c r="B201" s="81"/>
      <c r="C201" s="60" t="s">
        <v>592</v>
      </c>
      <c r="D201" s="90">
        <v>0.16</v>
      </c>
      <c r="E201" s="62" t="s">
        <v>129</v>
      </c>
      <c r="F201" s="108"/>
      <c r="G201" s="108"/>
      <c r="H201" s="63"/>
      <c r="I201" s="64"/>
      <c r="J201" s="85">
        <f>INT(D201*I201)</f>
        <v>0</v>
      </c>
      <c r="K201" s="40"/>
      <c r="L201" s="67"/>
      <c r="M201" s="68"/>
      <c r="N201" s="43"/>
      <c r="O201" s="86"/>
      <c r="P201" s="93"/>
      <c r="Q201" s="46"/>
      <c r="R201" s="37"/>
    </row>
    <row r="202" spans="1:18" ht="21" customHeight="1">
      <c r="A202" s="17"/>
      <c r="B202" s="72"/>
      <c r="C202" s="48"/>
      <c r="D202" s="263"/>
      <c r="E202" s="89"/>
      <c r="F202" s="21"/>
      <c r="G202" s="21"/>
      <c r="H202" s="22"/>
      <c r="I202" s="77"/>
      <c r="J202" s="77"/>
      <c r="K202" s="25"/>
      <c r="L202" s="53"/>
      <c r="M202" s="54"/>
      <c r="N202" s="95"/>
      <c r="O202" s="96"/>
      <c r="P202" s="79"/>
      <c r="Q202" s="31"/>
      <c r="R202" s="58"/>
    </row>
    <row r="203" spans="1:18" ht="21" customHeight="1">
      <c r="A203" s="13">
        <v>55</v>
      </c>
      <c r="B203" s="271"/>
      <c r="C203" s="14" t="s">
        <v>594</v>
      </c>
      <c r="D203" s="90">
        <v>7.0000000000000007E-2</v>
      </c>
      <c r="E203" s="62" t="s">
        <v>129</v>
      </c>
      <c r="F203" s="36"/>
      <c r="G203" s="36"/>
      <c r="H203" s="63"/>
      <c r="I203" s="64"/>
      <c r="J203" s="85">
        <f t="shared" ref="J203:J219" si="0">INT(D203*I203)</f>
        <v>0</v>
      </c>
      <c r="K203" s="40"/>
      <c r="L203" s="67"/>
      <c r="M203" s="68"/>
      <c r="N203" s="105"/>
      <c r="O203" s="86"/>
      <c r="P203" s="93"/>
      <c r="Q203" s="46"/>
      <c r="R203" s="37"/>
    </row>
    <row r="204" spans="1:18" ht="21" customHeight="1">
      <c r="A204" s="17"/>
      <c r="B204" s="103"/>
      <c r="C204" s="48"/>
      <c r="D204" s="263"/>
      <c r="E204" s="89"/>
      <c r="F204" s="21"/>
      <c r="G204" s="21"/>
      <c r="H204" s="22"/>
      <c r="I204" s="76"/>
      <c r="J204" s="77"/>
      <c r="K204" s="25"/>
      <c r="L204" s="53"/>
      <c r="M204" s="54"/>
      <c r="N204" s="95"/>
      <c r="O204" s="96"/>
      <c r="P204" s="79"/>
      <c r="Q204" s="31"/>
      <c r="R204" s="58"/>
    </row>
    <row r="205" spans="1:18" ht="21" customHeight="1">
      <c r="A205" s="13">
        <v>56</v>
      </c>
      <c r="B205" s="104"/>
      <c r="C205" s="60" t="s">
        <v>681</v>
      </c>
      <c r="D205" s="90">
        <v>7.0000000000000007E-2</v>
      </c>
      <c r="E205" s="62" t="s">
        <v>129</v>
      </c>
      <c r="F205" s="36"/>
      <c r="G205" s="36"/>
      <c r="H205" s="63"/>
      <c r="I205" s="64"/>
      <c r="J205" s="85">
        <f t="shared" si="0"/>
        <v>0</v>
      </c>
      <c r="K205" s="40"/>
      <c r="L205" s="67"/>
      <c r="M205" s="68"/>
      <c r="N205" s="43"/>
      <c r="O205" s="86"/>
      <c r="P205" s="93"/>
      <c r="Q205" s="46"/>
      <c r="R205" s="37"/>
    </row>
    <row r="206" spans="1:18" ht="21" customHeight="1">
      <c r="A206" s="17"/>
      <c r="B206" s="103"/>
      <c r="C206" s="48"/>
      <c r="D206" s="263"/>
      <c r="E206" s="89"/>
      <c r="F206" s="21"/>
      <c r="G206" s="21"/>
      <c r="H206" s="22"/>
      <c r="I206" s="76"/>
      <c r="J206" s="77"/>
      <c r="K206" s="25"/>
      <c r="L206" s="53"/>
      <c r="M206" s="54"/>
      <c r="N206" s="95"/>
      <c r="O206" s="96"/>
      <c r="P206" s="79"/>
      <c r="Q206" s="31"/>
      <c r="R206" s="58"/>
    </row>
    <row r="207" spans="1:18" ht="21" customHeight="1">
      <c r="A207" s="13">
        <v>57</v>
      </c>
      <c r="B207" s="104"/>
      <c r="C207" s="60" t="s">
        <v>596</v>
      </c>
      <c r="D207" s="90">
        <v>0.39</v>
      </c>
      <c r="E207" s="62" t="s">
        <v>99</v>
      </c>
      <c r="F207" s="36"/>
      <c r="G207" s="36"/>
      <c r="H207" s="63"/>
      <c r="I207" s="64"/>
      <c r="J207" s="85">
        <f t="shared" si="0"/>
        <v>0</v>
      </c>
      <c r="K207" s="40"/>
      <c r="L207" s="67"/>
      <c r="M207" s="68"/>
      <c r="N207" s="43"/>
      <c r="O207" s="86"/>
      <c r="P207" s="93"/>
      <c r="Q207" s="46"/>
      <c r="R207" s="37"/>
    </row>
    <row r="208" spans="1:18" ht="21" customHeight="1">
      <c r="A208" s="17"/>
      <c r="B208" s="103"/>
      <c r="C208" s="48"/>
      <c r="D208" s="263"/>
      <c r="E208" s="89"/>
      <c r="F208" s="21"/>
      <c r="G208" s="21"/>
      <c r="H208" s="117"/>
      <c r="I208" s="76"/>
      <c r="J208" s="77"/>
      <c r="K208" s="25"/>
      <c r="L208" s="53"/>
      <c r="M208" s="54"/>
      <c r="N208" s="95"/>
      <c r="O208" s="96"/>
      <c r="P208" s="79"/>
      <c r="Q208" s="31"/>
      <c r="R208" s="58"/>
    </row>
    <row r="209" spans="1:18" ht="21" customHeight="1">
      <c r="A209" s="13">
        <v>58</v>
      </c>
      <c r="B209" s="104"/>
      <c r="C209" s="60" t="s">
        <v>605</v>
      </c>
      <c r="D209" s="90">
        <v>0.39</v>
      </c>
      <c r="E209" s="62" t="s">
        <v>129</v>
      </c>
      <c r="F209" s="36"/>
      <c r="G209" s="36"/>
      <c r="H209" s="63"/>
      <c r="I209" s="64"/>
      <c r="J209" s="85">
        <f t="shared" si="0"/>
        <v>0</v>
      </c>
      <c r="K209" s="40"/>
      <c r="L209" s="67"/>
      <c r="M209" s="68"/>
      <c r="N209" s="43"/>
      <c r="O209" s="86"/>
      <c r="P209" s="93"/>
      <c r="Q209" s="46"/>
      <c r="R209" s="37"/>
    </row>
    <row r="210" spans="1:18" ht="21" customHeight="1">
      <c r="A210" s="17"/>
      <c r="B210" s="103"/>
      <c r="C210" s="48" t="s">
        <v>628</v>
      </c>
      <c r="D210" s="263"/>
      <c r="E210" s="89"/>
      <c r="F210" s="21"/>
      <c r="G210" s="21"/>
      <c r="H210" s="117"/>
      <c r="I210" s="76"/>
      <c r="J210" s="77"/>
      <c r="K210" s="25"/>
      <c r="L210" s="53"/>
      <c r="M210" s="54"/>
      <c r="N210" s="95"/>
      <c r="O210" s="96"/>
      <c r="P210" s="79"/>
      <c r="Q210" s="31"/>
      <c r="R210" s="58"/>
    </row>
    <row r="211" spans="1:18" ht="21" customHeight="1">
      <c r="A211" s="13">
        <v>59</v>
      </c>
      <c r="B211" s="104"/>
      <c r="C211" s="60" t="s">
        <v>623</v>
      </c>
      <c r="D211" s="90">
        <v>7</v>
      </c>
      <c r="E211" s="62" t="s">
        <v>104</v>
      </c>
      <c r="F211" s="36"/>
      <c r="G211" s="36"/>
      <c r="H211" s="37"/>
      <c r="I211" s="64"/>
      <c r="J211" s="85">
        <f t="shared" si="0"/>
        <v>0</v>
      </c>
      <c r="K211" s="40"/>
      <c r="L211" s="67"/>
      <c r="M211" s="68"/>
      <c r="N211" s="43"/>
      <c r="O211" s="86"/>
      <c r="P211" s="93"/>
      <c r="Q211" s="46"/>
      <c r="R211" s="37"/>
    </row>
    <row r="212" spans="1:18" ht="21" customHeight="1">
      <c r="A212" s="17"/>
      <c r="B212" s="103"/>
      <c r="C212" s="48"/>
      <c r="D212" s="263"/>
      <c r="E212" s="89"/>
      <c r="F212" s="50"/>
      <c r="G212" s="50"/>
      <c r="H212" s="22"/>
      <c r="I212" s="76"/>
      <c r="J212" s="77"/>
      <c r="K212" s="25"/>
      <c r="L212" s="53"/>
      <c r="M212" s="54"/>
      <c r="N212" s="95"/>
      <c r="O212" s="56"/>
      <c r="P212" s="79"/>
      <c r="Q212" s="31"/>
      <c r="R212" s="58"/>
    </row>
    <row r="213" spans="1:18" ht="21" customHeight="1">
      <c r="A213" s="13">
        <v>60</v>
      </c>
      <c r="B213" s="104"/>
      <c r="C213" s="60" t="s">
        <v>624</v>
      </c>
      <c r="D213" s="90">
        <v>3.86</v>
      </c>
      <c r="E213" s="62" t="s">
        <v>102</v>
      </c>
      <c r="F213" s="62"/>
      <c r="G213" s="62"/>
      <c r="H213" s="63"/>
      <c r="I213" s="64"/>
      <c r="J213" s="85">
        <f t="shared" si="0"/>
        <v>0</v>
      </c>
      <c r="K213" s="40"/>
      <c r="L213" s="67"/>
      <c r="M213" s="68"/>
      <c r="N213" s="43"/>
      <c r="O213" s="86"/>
      <c r="P213" s="93"/>
      <c r="Q213" s="46"/>
      <c r="R213" s="37"/>
    </row>
    <row r="214" spans="1:18" ht="21" customHeight="1">
      <c r="A214" s="17"/>
      <c r="B214" s="103"/>
      <c r="C214" s="48"/>
      <c r="D214" s="263"/>
      <c r="E214" s="89"/>
      <c r="F214" s="74"/>
      <c r="G214" s="74"/>
      <c r="H214" s="307"/>
      <c r="I214" s="76"/>
      <c r="J214" s="77"/>
      <c r="K214" s="25"/>
      <c r="L214" s="53"/>
      <c r="M214" s="54"/>
      <c r="N214" s="95"/>
      <c r="O214" s="56"/>
      <c r="P214" s="79"/>
      <c r="Q214" s="31"/>
      <c r="R214" s="58"/>
    </row>
    <row r="215" spans="1:18" ht="21" customHeight="1">
      <c r="A215" s="13">
        <v>61</v>
      </c>
      <c r="B215" s="104"/>
      <c r="C215" s="60"/>
      <c r="D215" s="90"/>
      <c r="E215" s="62"/>
      <c r="F215" s="83"/>
      <c r="G215" s="83"/>
      <c r="H215" s="84"/>
      <c r="I215" s="64"/>
      <c r="J215" s="85">
        <f t="shared" si="0"/>
        <v>0</v>
      </c>
      <c r="K215" s="40"/>
      <c r="L215" s="67"/>
      <c r="M215" s="68"/>
      <c r="N215" s="43"/>
      <c r="O215" s="86"/>
      <c r="P215" s="93"/>
      <c r="Q215" s="46"/>
      <c r="R215" s="37"/>
    </row>
    <row r="216" spans="1:18" ht="21" customHeight="1">
      <c r="A216" s="17"/>
      <c r="B216" s="72"/>
      <c r="C216" s="48"/>
      <c r="D216" s="88"/>
      <c r="E216" s="89"/>
      <c r="F216" s="89"/>
      <c r="G216" s="89"/>
      <c r="H216" s="307"/>
      <c r="I216" s="76"/>
      <c r="J216" s="77"/>
      <c r="K216" s="25"/>
      <c r="L216" s="53"/>
      <c r="M216" s="54"/>
      <c r="N216" s="95"/>
      <c r="O216" s="56"/>
      <c r="P216" s="79"/>
      <c r="Q216" s="31"/>
      <c r="R216" s="58"/>
    </row>
    <row r="217" spans="1:18" ht="21" customHeight="1">
      <c r="A217" s="13">
        <v>62</v>
      </c>
      <c r="B217" s="81" t="s">
        <v>626</v>
      </c>
      <c r="C217" s="60" t="s">
        <v>97</v>
      </c>
      <c r="D217" s="90">
        <v>3.96</v>
      </c>
      <c r="E217" s="62" t="s">
        <v>98</v>
      </c>
      <c r="F217" s="62"/>
      <c r="G217" s="62"/>
      <c r="H217" s="84"/>
      <c r="I217" s="64"/>
      <c r="J217" s="85">
        <f t="shared" si="0"/>
        <v>0</v>
      </c>
      <c r="K217" s="40"/>
      <c r="L217" s="67"/>
      <c r="M217" s="68"/>
      <c r="N217" s="43"/>
      <c r="O217" s="86"/>
      <c r="P217" s="93"/>
      <c r="Q217" s="46"/>
      <c r="R217" s="37"/>
    </row>
    <row r="218" spans="1:18" ht="21" customHeight="1">
      <c r="A218" s="17"/>
      <c r="B218" s="72"/>
      <c r="C218" s="48"/>
      <c r="D218" s="88"/>
      <c r="E218" s="89"/>
      <c r="F218" s="89"/>
      <c r="G218" s="89"/>
      <c r="H218" s="94"/>
      <c r="I218" s="76"/>
      <c r="J218" s="77"/>
      <c r="K218" s="25"/>
      <c r="L218" s="53"/>
      <c r="M218" s="54"/>
      <c r="N218" s="95"/>
      <c r="O218" s="56"/>
      <c r="P218" s="79"/>
      <c r="Q218" s="109"/>
      <c r="R218" s="58"/>
    </row>
    <row r="219" spans="1:18" ht="21" customHeight="1">
      <c r="A219" s="13">
        <v>63</v>
      </c>
      <c r="B219" s="81"/>
      <c r="C219" s="60" t="s">
        <v>591</v>
      </c>
      <c r="D219" s="90">
        <v>0.78</v>
      </c>
      <c r="E219" s="62" t="s">
        <v>129</v>
      </c>
      <c r="F219" s="62"/>
      <c r="G219" s="62"/>
      <c r="H219" s="84"/>
      <c r="I219" s="64"/>
      <c r="J219" s="85">
        <f t="shared" si="0"/>
        <v>0</v>
      </c>
      <c r="K219" s="40"/>
      <c r="L219" s="110"/>
      <c r="M219" s="54"/>
      <c r="N219" s="101"/>
      <c r="O219" s="111"/>
      <c r="P219" s="102"/>
      <c r="Q219" s="112"/>
      <c r="R219" s="94"/>
    </row>
    <row r="220" spans="1:18" ht="21" customHeight="1">
      <c r="A220" s="17"/>
      <c r="B220" s="72"/>
      <c r="C220" s="113"/>
      <c r="D220" s="358"/>
      <c r="E220" s="115"/>
      <c r="F220" s="115"/>
      <c r="G220" s="115"/>
      <c r="H220" s="58"/>
      <c r="I220" s="298"/>
      <c r="J220" s="119"/>
      <c r="K220" s="120"/>
      <c r="L220" s="121"/>
      <c r="M220" s="122"/>
      <c r="N220" s="92"/>
      <c r="O220" s="56"/>
      <c r="P220" s="79"/>
      <c r="Q220" s="31"/>
      <c r="R220" s="58"/>
    </row>
    <row r="221" spans="1:18" ht="21" customHeight="1" thickBot="1">
      <c r="A221" s="123">
        <v>64</v>
      </c>
      <c r="B221" s="124"/>
      <c r="C221" s="356" t="s">
        <v>106</v>
      </c>
      <c r="D221" s="265">
        <v>1.43</v>
      </c>
      <c r="E221" s="127" t="s">
        <v>129</v>
      </c>
      <c r="F221" s="127"/>
      <c r="G221" s="127"/>
      <c r="H221" s="363"/>
      <c r="I221" s="130"/>
      <c r="J221" s="131">
        <f>SUM(J94:J219)</f>
        <v>0</v>
      </c>
      <c r="K221" s="132"/>
      <c r="L221" s="133"/>
      <c r="M221" s="134"/>
      <c r="N221" s="135"/>
      <c r="O221" s="136"/>
      <c r="P221" s="137"/>
      <c r="Q221" s="138"/>
      <c r="R221" s="139"/>
    </row>
    <row r="222" spans="1:18" ht="21" customHeight="1" thickTop="1">
      <c r="A222" s="142"/>
      <c r="B222" s="272"/>
      <c r="C222" s="48"/>
      <c r="D222" s="263"/>
      <c r="E222" s="89"/>
      <c r="F222" s="74"/>
      <c r="G222" s="74"/>
      <c r="H222" s="94"/>
      <c r="I222" s="76"/>
      <c r="J222" s="77"/>
      <c r="K222" s="25"/>
      <c r="L222" s="53"/>
      <c r="M222" s="54"/>
      <c r="N222" s="316"/>
      <c r="O222" s="29"/>
      <c r="P222" s="315"/>
      <c r="Q222" s="31"/>
      <c r="R222" s="32"/>
    </row>
    <row r="223" spans="1:18" ht="21" customHeight="1">
      <c r="A223" s="15">
        <v>43</v>
      </c>
      <c r="B223" s="81"/>
      <c r="C223" s="60" t="s">
        <v>592</v>
      </c>
      <c r="D223" s="90">
        <v>2.5299999999999998</v>
      </c>
      <c r="E223" s="62" t="s">
        <v>129</v>
      </c>
      <c r="F223" s="97"/>
      <c r="G223" s="97"/>
      <c r="H223" s="98"/>
      <c r="I223" s="64"/>
      <c r="J223" s="85">
        <f>INT(D223*I223)</f>
        <v>0</v>
      </c>
      <c r="K223" s="40"/>
      <c r="L223" s="311"/>
      <c r="M223" s="68"/>
      <c r="N223" s="69"/>
      <c r="O223" s="86"/>
      <c r="P223" s="93"/>
      <c r="Q223" s="46"/>
      <c r="R223" s="37"/>
    </row>
    <row r="224" spans="1:18" ht="21" customHeight="1">
      <c r="A224" s="17"/>
      <c r="B224" s="272"/>
      <c r="C224" s="48"/>
      <c r="D224" s="263"/>
      <c r="E224" s="89"/>
      <c r="F224" s="74"/>
      <c r="G224" s="74"/>
      <c r="H224" s="22"/>
      <c r="I224" s="76"/>
      <c r="J224" s="77"/>
      <c r="K224" s="25"/>
      <c r="L224" s="53"/>
      <c r="M224" s="54"/>
      <c r="N224" s="55"/>
      <c r="O224" s="56"/>
      <c r="P224" s="57"/>
      <c r="Q224" s="31"/>
      <c r="R224" s="58"/>
    </row>
    <row r="225" spans="1:18" ht="21" customHeight="1">
      <c r="A225" s="13">
        <v>44</v>
      </c>
      <c r="B225" s="81"/>
      <c r="C225" s="14" t="s">
        <v>594</v>
      </c>
      <c r="D225" s="90">
        <v>0.65</v>
      </c>
      <c r="E225" s="62" t="s">
        <v>129</v>
      </c>
      <c r="F225" s="97"/>
      <c r="G225" s="97"/>
      <c r="H225" s="100"/>
      <c r="I225" s="64"/>
      <c r="J225" s="85">
        <f>INT(D225*I225)</f>
        <v>0</v>
      </c>
      <c r="K225" s="40"/>
      <c r="L225" s="67"/>
      <c r="M225" s="68"/>
      <c r="N225" s="69"/>
      <c r="O225" s="44"/>
      <c r="P225" s="45"/>
      <c r="Q225" s="46"/>
      <c r="R225" s="37"/>
    </row>
    <row r="226" spans="1:18" ht="21" customHeight="1">
      <c r="A226" s="71"/>
      <c r="B226" s="72"/>
      <c r="C226" s="48"/>
      <c r="D226" s="263"/>
      <c r="E226" s="89"/>
      <c r="F226" s="106"/>
      <c r="G226" s="106"/>
      <c r="H226" s="117"/>
      <c r="I226" s="140"/>
      <c r="J226" s="118"/>
      <c r="K226" s="25"/>
      <c r="L226" s="53"/>
      <c r="M226" s="54"/>
      <c r="N226" s="55"/>
      <c r="O226" s="56"/>
      <c r="P226" s="57"/>
      <c r="Q226" s="31"/>
      <c r="R226" s="58"/>
    </row>
    <row r="227" spans="1:18" ht="21" customHeight="1">
      <c r="A227" s="80">
        <v>45</v>
      </c>
      <c r="B227" s="81"/>
      <c r="C227" s="60" t="s">
        <v>681</v>
      </c>
      <c r="D227" s="90">
        <v>0.65</v>
      </c>
      <c r="E227" s="62" t="s">
        <v>129</v>
      </c>
      <c r="F227" s="108"/>
      <c r="G227" s="108"/>
      <c r="H227" s="100"/>
      <c r="I227" s="64"/>
      <c r="J227" s="85">
        <f>INT(D227*I227)</f>
        <v>0</v>
      </c>
      <c r="K227" s="40"/>
      <c r="L227" s="67"/>
      <c r="M227" s="68"/>
      <c r="N227" s="69"/>
      <c r="O227" s="44"/>
      <c r="P227" s="70"/>
      <c r="Q227" s="46"/>
      <c r="R227" s="37"/>
    </row>
    <row r="228" spans="1:18" ht="21" customHeight="1">
      <c r="A228" s="71"/>
      <c r="B228" s="72"/>
      <c r="C228" s="48"/>
      <c r="D228" s="263"/>
      <c r="E228" s="89"/>
      <c r="F228" s="106"/>
      <c r="G228" s="106"/>
      <c r="H228" s="117"/>
      <c r="I228" s="76"/>
      <c r="J228" s="77"/>
      <c r="K228" s="25"/>
      <c r="L228" s="53"/>
      <c r="M228" s="54"/>
      <c r="N228" s="78"/>
      <c r="O228" s="56"/>
      <c r="P228" s="79"/>
      <c r="Q228" s="31"/>
      <c r="R228" s="58"/>
    </row>
    <row r="229" spans="1:18" ht="21" customHeight="1">
      <c r="A229" s="80">
        <v>46</v>
      </c>
      <c r="B229" s="81"/>
      <c r="C229" s="60" t="s">
        <v>596</v>
      </c>
      <c r="D229" s="90">
        <v>3</v>
      </c>
      <c r="E229" s="62" t="s">
        <v>99</v>
      </c>
      <c r="F229" s="108"/>
      <c r="G229" s="108"/>
      <c r="H229" s="100"/>
      <c r="I229" s="64"/>
      <c r="J229" s="85">
        <f>INT(D229*I229)</f>
        <v>0</v>
      </c>
      <c r="K229" s="40"/>
      <c r="L229" s="67"/>
      <c r="M229" s="68"/>
      <c r="N229" s="43"/>
      <c r="O229" s="86"/>
      <c r="P229" s="87"/>
      <c r="Q229" s="46"/>
      <c r="R229" s="37"/>
    </row>
    <row r="230" spans="1:18" ht="21" customHeight="1">
      <c r="A230" s="17"/>
      <c r="B230" s="72"/>
      <c r="C230" s="48"/>
      <c r="D230" s="263"/>
      <c r="E230" s="89"/>
      <c r="F230" s="106"/>
      <c r="G230" s="106"/>
      <c r="H230" s="117"/>
      <c r="I230" s="76"/>
      <c r="J230" s="77"/>
      <c r="K230" s="25"/>
      <c r="L230" s="53"/>
      <c r="M230" s="54"/>
      <c r="N230" s="95"/>
      <c r="O230" s="56"/>
      <c r="P230" s="79"/>
      <c r="Q230" s="31"/>
      <c r="R230" s="58"/>
    </row>
    <row r="231" spans="1:18" ht="21" customHeight="1">
      <c r="A231" s="80">
        <v>47</v>
      </c>
      <c r="B231" s="81"/>
      <c r="C231" s="60" t="s">
        <v>605</v>
      </c>
      <c r="D231" s="90">
        <v>3</v>
      </c>
      <c r="E231" s="62" t="s">
        <v>129</v>
      </c>
      <c r="F231" s="108"/>
      <c r="G231" s="108"/>
      <c r="H231" s="100"/>
      <c r="I231" s="64"/>
      <c r="J231" s="85">
        <f>INT(D231*I231)</f>
        <v>0</v>
      </c>
      <c r="K231" s="40"/>
      <c r="L231" s="67"/>
      <c r="M231" s="68"/>
      <c r="N231" s="43"/>
      <c r="O231" s="86"/>
      <c r="P231" s="87"/>
      <c r="Q231" s="46"/>
      <c r="R231" s="37"/>
    </row>
    <row r="232" spans="1:18" ht="21" customHeight="1">
      <c r="A232" s="17"/>
      <c r="B232" s="103"/>
      <c r="C232" s="48" t="s">
        <v>627</v>
      </c>
      <c r="D232" s="263"/>
      <c r="E232" s="89"/>
      <c r="F232" s="106"/>
      <c r="G232" s="106"/>
      <c r="H232" s="22"/>
      <c r="I232" s="76"/>
      <c r="J232" s="77"/>
      <c r="K232" s="25"/>
      <c r="L232" s="53"/>
      <c r="M232" s="54"/>
      <c r="N232" s="95"/>
      <c r="O232" s="56"/>
      <c r="P232" s="79"/>
      <c r="Q232" s="31"/>
      <c r="R232" s="58"/>
    </row>
    <row r="233" spans="1:18" ht="21" customHeight="1">
      <c r="A233" s="13">
        <v>48</v>
      </c>
      <c r="B233" s="33"/>
      <c r="C233" s="60" t="s">
        <v>623</v>
      </c>
      <c r="D233" s="90">
        <v>100</v>
      </c>
      <c r="E233" s="62" t="s">
        <v>104</v>
      </c>
      <c r="F233" s="108"/>
      <c r="G233" s="108"/>
      <c r="H233" s="63"/>
      <c r="I233" s="64"/>
      <c r="J233" s="85">
        <f>INT(D233*I233)</f>
        <v>0</v>
      </c>
      <c r="K233" s="40"/>
      <c r="L233" s="67"/>
      <c r="M233" s="68"/>
      <c r="N233" s="43"/>
      <c r="O233" s="86"/>
      <c r="P233" s="93"/>
      <c r="Q233" s="46"/>
      <c r="R233" s="37"/>
    </row>
    <row r="234" spans="1:18" ht="21" customHeight="1">
      <c r="A234" s="18"/>
      <c r="B234" s="103"/>
      <c r="C234" s="48"/>
      <c r="D234" s="263"/>
      <c r="E234" s="89"/>
      <c r="F234" s="74"/>
      <c r="G234" s="74"/>
      <c r="H234" s="22"/>
      <c r="I234" s="76"/>
      <c r="J234" s="77"/>
      <c r="K234" s="25"/>
      <c r="L234" s="53"/>
      <c r="M234" s="54"/>
      <c r="N234" s="95"/>
      <c r="O234" s="56"/>
      <c r="P234" s="79"/>
      <c r="Q234" s="31"/>
      <c r="R234" s="58"/>
    </row>
    <row r="235" spans="1:18" ht="21" customHeight="1">
      <c r="A235" s="13">
        <v>49</v>
      </c>
      <c r="B235" s="104"/>
      <c r="C235" s="60" t="s">
        <v>624</v>
      </c>
      <c r="D235" s="90">
        <v>47.4</v>
      </c>
      <c r="E235" s="62" t="s">
        <v>102</v>
      </c>
      <c r="F235" s="97"/>
      <c r="G235" s="97"/>
      <c r="H235" s="63"/>
      <c r="I235" s="64"/>
      <c r="J235" s="85">
        <f>INT(D235*I235)</f>
        <v>0</v>
      </c>
      <c r="K235" s="40"/>
      <c r="L235" s="67"/>
      <c r="M235" s="68"/>
      <c r="N235" s="43"/>
      <c r="O235" s="86"/>
      <c r="P235" s="93"/>
      <c r="Q235" s="46"/>
      <c r="R235" s="37"/>
    </row>
    <row r="236" spans="1:18" ht="21" customHeight="1">
      <c r="A236" s="17"/>
      <c r="B236" s="103"/>
      <c r="C236" s="48"/>
      <c r="D236" s="263"/>
      <c r="E236" s="89"/>
      <c r="F236" s="74"/>
      <c r="G236" s="74"/>
      <c r="H236" s="22"/>
      <c r="I236" s="76"/>
      <c r="J236" s="77"/>
      <c r="K236" s="25"/>
      <c r="L236" s="53"/>
      <c r="M236" s="54"/>
      <c r="N236" s="95"/>
      <c r="O236" s="96"/>
      <c r="P236" s="79"/>
      <c r="Q236" s="31"/>
      <c r="R236" s="58"/>
    </row>
    <row r="237" spans="1:18" ht="21" customHeight="1">
      <c r="A237" s="13">
        <v>50</v>
      </c>
      <c r="B237" s="281"/>
      <c r="C237" s="60"/>
      <c r="D237" s="90"/>
      <c r="E237" s="62"/>
      <c r="F237" s="97"/>
      <c r="G237" s="97"/>
      <c r="H237" s="63"/>
      <c r="I237" s="64"/>
      <c r="J237" s="85">
        <f>INT(D237*I237)</f>
        <v>0</v>
      </c>
      <c r="K237" s="40"/>
      <c r="L237" s="67"/>
      <c r="M237" s="68"/>
      <c r="N237" s="43"/>
      <c r="O237" s="86"/>
      <c r="P237" s="312"/>
      <c r="Q237" s="46"/>
      <c r="R237" s="37"/>
    </row>
    <row r="238" spans="1:18" ht="21" customHeight="1">
      <c r="A238" s="18"/>
      <c r="B238" s="103"/>
      <c r="C238" s="48" t="s">
        <v>630</v>
      </c>
      <c r="D238" s="263"/>
      <c r="E238" s="89"/>
      <c r="F238" s="106"/>
      <c r="G238" s="106"/>
      <c r="H238" s="107"/>
      <c r="I238" s="76"/>
      <c r="J238" s="77"/>
      <c r="K238" s="25"/>
      <c r="L238" s="53"/>
      <c r="M238" s="54"/>
      <c r="N238" s="95"/>
      <c r="O238" s="96"/>
      <c r="P238" s="79"/>
      <c r="Q238" s="31"/>
      <c r="R238" s="58"/>
    </row>
    <row r="239" spans="1:18" ht="21" customHeight="1">
      <c r="A239" s="13">
        <v>51</v>
      </c>
      <c r="B239" s="104" t="s">
        <v>629</v>
      </c>
      <c r="C239" s="60" t="s">
        <v>631</v>
      </c>
      <c r="D239" s="90">
        <v>1</v>
      </c>
      <c r="E239" s="62" t="s">
        <v>169</v>
      </c>
      <c r="F239" s="108"/>
      <c r="G239" s="108"/>
      <c r="H239" s="37"/>
      <c r="I239" s="64"/>
      <c r="J239" s="85">
        <f>INT(D239*I239)</f>
        <v>0</v>
      </c>
      <c r="K239" s="40"/>
      <c r="L239" s="67"/>
      <c r="M239" s="68"/>
      <c r="N239" s="101"/>
      <c r="O239" s="86"/>
      <c r="P239" s="102"/>
      <c r="Q239" s="46"/>
      <c r="R239" s="37"/>
    </row>
    <row r="240" spans="1:18" ht="21" customHeight="1">
      <c r="A240" s="17"/>
      <c r="B240" s="103"/>
      <c r="C240" s="48"/>
      <c r="D240" s="263"/>
      <c r="E240" s="89"/>
      <c r="F240" s="106"/>
      <c r="G240" s="106"/>
      <c r="H240" s="107"/>
      <c r="I240" s="76"/>
      <c r="J240" s="77"/>
      <c r="K240" s="25"/>
      <c r="L240" s="53"/>
      <c r="M240" s="54"/>
      <c r="N240" s="95"/>
      <c r="O240" s="56"/>
      <c r="P240" s="79"/>
      <c r="Q240" s="31"/>
      <c r="R240" s="58"/>
    </row>
    <row r="241" spans="1:18" ht="21" customHeight="1">
      <c r="A241" s="13">
        <v>52</v>
      </c>
      <c r="B241" s="104"/>
      <c r="C241" s="60" t="s">
        <v>694</v>
      </c>
      <c r="D241" s="90">
        <v>1</v>
      </c>
      <c r="E241" s="62" t="s">
        <v>129</v>
      </c>
      <c r="F241" s="108"/>
      <c r="G241" s="108"/>
      <c r="H241" s="37"/>
      <c r="I241" s="64"/>
      <c r="J241" s="85">
        <f>INT(D241*I241)</f>
        <v>0</v>
      </c>
      <c r="K241" s="40"/>
      <c r="L241" s="321"/>
      <c r="M241" s="68"/>
      <c r="N241" s="43"/>
      <c r="O241" s="86"/>
      <c r="P241" s="93"/>
      <c r="Q241" s="46"/>
      <c r="R241" s="37"/>
    </row>
    <row r="242" spans="1:18" ht="21" customHeight="1">
      <c r="A242" s="18"/>
      <c r="B242" s="103"/>
      <c r="C242" s="48"/>
      <c r="D242" s="263"/>
      <c r="E242" s="89"/>
      <c r="F242" s="106"/>
      <c r="G242" s="106"/>
      <c r="H242" s="94"/>
      <c r="I242" s="76"/>
      <c r="J242" s="77"/>
      <c r="K242" s="25"/>
      <c r="L242" s="53"/>
      <c r="M242" s="54"/>
      <c r="N242" s="95"/>
      <c r="O242" s="96"/>
      <c r="P242" s="79"/>
      <c r="Q242" s="31"/>
      <c r="R242" s="58"/>
    </row>
    <row r="243" spans="1:18" ht="21" customHeight="1">
      <c r="A243" s="13">
        <v>53</v>
      </c>
      <c r="B243" s="104"/>
      <c r="C243" s="60"/>
      <c r="D243" s="90"/>
      <c r="E243" s="62"/>
      <c r="F243" s="108"/>
      <c r="G243" s="108"/>
      <c r="H243" s="37"/>
      <c r="I243" s="64"/>
      <c r="J243" s="85">
        <f>INT(D243*I243)</f>
        <v>0</v>
      </c>
      <c r="K243" s="40"/>
      <c r="L243" s="67"/>
      <c r="M243" s="68"/>
      <c r="N243" s="101"/>
      <c r="O243" s="86"/>
      <c r="P243" s="93"/>
      <c r="Q243" s="46"/>
      <c r="R243" s="37"/>
    </row>
    <row r="244" spans="1:18" ht="21" customHeight="1">
      <c r="A244" s="18"/>
      <c r="B244" s="103"/>
      <c r="C244" s="48"/>
      <c r="D244" s="263"/>
      <c r="E244" s="89"/>
      <c r="F244" s="106"/>
      <c r="G244" s="106"/>
      <c r="H244" s="94"/>
      <c r="I244" s="76"/>
      <c r="J244" s="77"/>
      <c r="K244" s="25"/>
      <c r="L244" s="53"/>
      <c r="M244" s="54"/>
      <c r="N244" s="78"/>
      <c r="O244" s="96"/>
      <c r="P244" s="79"/>
      <c r="Q244" s="31"/>
      <c r="R244" s="58"/>
    </row>
    <row r="245" spans="1:18" ht="21" customHeight="1">
      <c r="A245" s="13">
        <v>54</v>
      </c>
      <c r="B245" s="104" t="s">
        <v>632</v>
      </c>
      <c r="C245" s="60" t="s">
        <v>633</v>
      </c>
      <c r="D245" s="90">
        <v>1</v>
      </c>
      <c r="E245" s="62" t="s">
        <v>169</v>
      </c>
      <c r="F245" s="108"/>
      <c r="G245" s="108"/>
      <c r="H245" s="37"/>
      <c r="I245" s="64"/>
      <c r="J245" s="85">
        <f>INT(D245*I245)</f>
        <v>0</v>
      </c>
      <c r="K245" s="40"/>
      <c r="L245" s="67"/>
      <c r="M245" s="68"/>
      <c r="N245" s="43"/>
      <c r="O245" s="86"/>
      <c r="P245" s="93"/>
      <c r="Q245" s="46"/>
      <c r="R245" s="37"/>
    </row>
    <row r="246" spans="1:18" ht="21" customHeight="1">
      <c r="A246" s="17"/>
      <c r="B246" s="72"/>
      <c r="C246" s="48"/>
      <c r="D246" s="88"/>
      <c r="E246" s="89"/>
      <c r="F246" s="89"/>
      <c r="G246" s="89"/>
      <c r="H246" s="94"/>
      <c r="I246" s="76"/>
      <c r="J246" s="77"/>
      <c r="K246" s="25"/>
      <c r="L246" s="53"/>
      <c r="M246" s="54"/>
      <c r="N246" s="95"/>
      <c r="O246" s="96"/>
      <c r="P246" s="79"/>
      <c r="Q246" s="31"/>
      <c r="R246" s="58"/>
    </row>
    <row r="247" spans="1:18" ht="21" customHeight="1">
      <c r="A247" s="13">
        <v>55</v>
      </c>
      <c r="B247" s="81"/>
      <c r="C247" s="60" t="s">
        <v>694</v>
      </c>
      <c r="D247" s="90">
        <v>1</v>
      </c>
      <c r="E247" s="62" t="s">
        <v>129</v>
      </c>
      <c r="F247" s="62"/>
      <c r="G247" s="62"/>
      <c r="H247" s="98"/>
      <c r="I247" s="64"/>
      <c r="J247" s="85">
        <f t="shared" ref="J247" si="1">INT(D247*I247)</f>
        <v>0</v>
      </c>
      <c r="K247" s="40"/>
      <c r="L247" s="67"/>
      <c r="M247" s="68"/>
      <c r="N247" s="105"/>
      <c r="O247" s="86"/>
      <c r="P247" s="93"/>
      <c r="Q247" s="46"/>
      <c r="R247" s="37"/>
    </row>
    <row r="248" spans="1:18" ht="21" customHeight="1">
      <c r="A248" s="17"/>
      <c r="B248" s="72"/>
      <c r="C248" s="48"/>
      <c r="D248" s="263"/>
      <c r="E248" s="89"/>
      <c r="F248" s="89"/>
      <c r="G248" s="89"/>
      <c r="H248" s="94"/>
      <c r="I248" s="76"/>
      <c r="J248" s="77"/>
      <c r="K248" s="25"/>
      <c r="L248" s="53"/>
      <c r="M248" s="54"/>
      <c r="N248" s="95"/>
      <c r="O248" s="96"/>
      <c r="P248" s="79"/>
      <c r="Q248" s="31"/>
      <c r="R248" s="58"/>
    </row>
    <row r="249" spans="1:18" ht="21" customHeight="1">
      <c r="A249" s="13">
        <v>56</v>
      </c>
      <c r="B249" s="81"/>
      <c r="C249" s="60" t="s">
        <v>97</v>
      </c>
      <c r="D249" s="90">
        <v>1.1000000000000001</v>
      </c>
      <c r="E249" s="62" t="s">
        <v>98</v>
      </c>
      <c r="F249" s="62"/>
      <c r="G249" s="62"/>
      <c r="H249" s="98"/>
      <c r="I249" s="64"/>
      <c r="J249" s="85">
        <f t="shared" ref="J249" si="2">INT(D249*I249)</f>
        <v>0</v>
      </c>
      <c r="K249" s="40"/>
      <c r="L249" s="67"/>
      <c r="M249" s="68"/>
      <c r="N249" s="43"/>
      <c r="O249" s="86"/>
      <c r="P249" s="93"/>
      <c r="Q249" s="46"/>
      <c r="R249" s="37"/>
    </row>
    <row r="250" spans="1:18" ht="21" customHeight="1">
      <c r="A250" s="17"/>
      <c r="B250" s="72"/>
      <c r="C250" s="48"/>
      <c r="D250" s="263"/>
      <c r="E250" s="89"/>
      <c r="F250" s="106"/>
      <c r="G250" s="106"/>
      <c r="H250" s="22"/>
      <c r="I250" s="76"/>
      <c r="J250" s="77"/>
      <c r="K250" s="25"/>
      <c r="L250" s="53"/>
      <c r="M250" s="54"/>
      <c r="N250" s="95"/>
      <c r="O250" s="96"/>
      <c r="P250" s="79"/>
      <c r="Q250" s="31"/>
      <c r="R250" s="58"/>
    </row>
    <row r="251" spans="1:18" ht="21" customHeight="1">
      <c r="A251" s="13">
        <v>57</v>
      </c>
      <c r="B251" s="81"/>
      <c r="C251" s="60" t="s">
        <v>591</v>
      </c>
      <c r="D251" s="90">
        <v>0.41</v>
      </c>
      <c r="E251" s="62" t="s">
        <v>129</v>
      </c>
      <c r="F251" s="108"/>
      <c r="G251" s="108"/>
      <c r="H251" s="100"/>
      <c r="I251" s="64"/>
      <c r="J251" s="85">
        <f t="shared" ref="J251" si="3">INT(D251*I251)</f>
        <v>0</v>
      </c>
      <c r="K251" s="40"/>
      <c r="L251" s="67"/>
      <c r="M251" s="68"/>
      <c r="N251" s="43"/>
      <c r="O251" s="86"/>
      <c r="P251" s="93"/>
      <c r="Q251" s="46"/>
      <c r="R251" s="37"/>
    </row>
    <row r="252" spans="1:18" ht="21" customHeight="1">
      <c r="A252" s="17"/>
      <c r="B252" s="72"/>
      <c r="C252" s="48"/>
      <c r="D252" s="263"/>
      <c r="E252" s="89"/>
      <c r="F252" s="106"/>
      <c r="G252" s="106"/>
      <c r="H252" s="117"/>
      <c r="I252" s="76"/>
      <c r="J252" s="77"/>
      <c r="K252" s="25"/>
      <c r="L252" s="53"/>
      <c r="M252" s="54"/>
      <c r="N252" s="95"/>
      <c r="O252" s="96"/>
      <c r="P252" s="79"/>
      <c r="Q252" s="31"/>
      <c r="R252" s="58"/>
    </row>
    <row r="253" spans="1:18" ht="21" customHeight="1">
      <c r="A253" s="13">
        <v>58</v>
      </c>
      <c r="B253" s="81"/>
      <c r="C253" s="60" t="s">
        <v>106</v>
      </c>
      <c r="D253" s="90">
        <v>0.78</v>
      </c>
      <c r="E253" s="62" t="s">
        <v>129</v>
      </c>
      <c r="F253" s="108"/>
      <c r="G253" s="108"/>
      <c r="H253" s="63"/>
      <c r="I253" s="64"/>
      <c r="J253" s="85">
        <f t="shared" ref="J253" si="4">INT(D253*I253)</f>
        <v>0</v>
      </c>
      <c r="K253" s="40"/>
      <c r="L253" s="67"/>
      <c r="M253" s="68"/>
      <c r="N253" s="43"/>
      <c r="O253" s="86"/>
      <c r="P253" s="93"/>
      <c r="Q253" s="46"/>
      <c r="R253" s="37"/>
    </row>
    <row r="254" spans="1:18" ht="21" customHeight="1">
      <c r="A254" s="17"/>
      <c r="B254" s="72"/>
      <c r="C254" s="48"/>
      <c r="D254" s="263"/>
      <c r="E254" s="89"/>
      <c r="F254" s="21"/>
      <c r="G254" s="21"/>
      <c r="H254" s="117"/>
      <c r="I254" s="77"/>
      <c r="J254" s="77"/>
      <c r="K254" s="25"/>
      <c r="L254" s="53"/>
      <c r="M254" s="54"/>
      <c r="N254" s="95"/>
      <c r="O254" s="96"/>
      <c r="P254" s="79"/>
      <c r="Q254" s="31"/>
      <c r="R254" s="58"/>
    </row>
    <row r="255" spans="1:18" ht="21" customHeight="1">
      <c r="A255" s="13">
        <v>59</v>
      </c>
      <c r="B255" s="271"/>
      <c r="C255" s="60" t="s">
        <v>142</v>
      </c>
      <c r="D255" s="90">
        <v>0.31</v>
      </c>
      <c r="E255" s="62" t="s">
        <v>129</v>
      </c>
      <c r="F255" s="36"/>
      <c r="G255" s="36"/>
      <c r="H255" s="63"/>
      <c r="I255" s="64"/>
      <c r="J255" s="85">
        <f t="shared" ref="J255" si="5">INT(D255*I255)</f>
        <v>0</v>
      </c>
      <c r="K255" s="40"/>
      <c r="L255" s="67"/>
      <c r="M255" s="68"/>
      <c r="N255" s="43"/>
      <c r="O255" s="86"/>
      <c r="P255" s="93"/>
      <c r="Q255" s="46"/>
      <c r="R255" s="37"/>
    </row>
    <row r="256" spans="1:18" ht="21" customHeight="1">
      <c r="A256" s="17"/>
      <c r="B256" s="103"/>
      <c r="C256" s="48"/>
      <c r="D256" s="263"/>
      <c r="E256" s="89"/>
      <c r="F256" s="21"/>
      <c r="G256" s="21"/>
      <c r="H256" s="22"/>
      <c r="I256" s="76"/>
      <c r="J256" s="77"/>
      <c r="K256" s="25"/>
      <c r="L256" s="53"/>
      <c r="M256" s="54"/>
      <c r="N256" s="95"/>
      <c r="O256" s="56"/>
      <c r="P256" s="79"/>
      <c r="Q256" s="31"/>
      <c r="R256" s="58"/>
    </row>
    <row r="257" spans="1:18" ht="21" customHeight="1">
      <c r="A257" s="13">
        <v>60</v>
      </c>
      <c r="B257" s="104"/>
      <c r="C257" s="60" t="s">
        <v>595</v>
      </c>
      <c r="D257" s="90">
        <v>0.42</v>
      </c>
      <c r="E257" s="62" t="s">
        <v>129</v>
      </c>
      <c r="F257" s="36"/>
      <c r="G257" s="36"/>
      <c r="H257" s="63"/>
      <c r="I257" s="64"/>
      <c r="J257" s="85">
        <f t="shared" ref="J257" si="6">INT(D257*I257)</f>
        <v>0</v>
      </c>
      <c r="K257" s="40"/>
      <c r="L257" s="67"/>
      <c r="M257" s="68"/>
      <c r="N257" s="43"/>
      <c r="O257" s="86"/>
      <c r="P257" s="93"/>
      <c r="Q257" s="46"/>
      <c r="R257" s="37"/>
    </row>
    <row r="258" spans="1:18" ht="21" customHeight="1">
      <c r="A258" s="17"/>
      <c r="B258" s="103"/>
      <c r="C258" s="48"/>
      <c r="D258" s="263"/>
      <c r="E258" s="89"/>
      <c r="F258" s="21"/>
      <c r="G258" s="21"/>
      <c r="H258" s="22"/>
      <c r="I258" s="76"/>
      <c r="J258" s="77"/>
      <c r="K258" s="25"/>
      <c r="L258" s="53"/>
      <c r="M258" s="54"/>
      <c r="N258" s="95"/>
      <c r="O258" s="56"/>
      <c r="P258" s="79"/>
      <c r="Q258" s="31"/>
      <c r="R258" s="58"/>
    </row>
    <row r="259" spans="1:18" ht="21" customHeight="1">
      <c r="A259" s="13">
        <v>61</v>
      </c>
      <c r="B259" s="104"/>
      <c r="C259" s="60" t="s">
        <v>685</v>
      </c>
      <c r="D259" s="90">
        <v>0.42</v>
      </c>
      <c r="E259" s="62" t="s">
        <v>129</v>
      </c>
      <c r="F259" s="36"/>
      <c r="G259" s="36"/>
      <c r="H259" s="37"/>
      <c r="I259" s="64"/>
      <c r="J259" s="85">
        <f t="shared" ref="J259" si="7">INT(D259*I259)</f>
        <v>0</v>
      </c>
      <c r="K259" s="40"/>
      <c r="L259" s="67"/>
      <c r="M259" s="68"/>
      <c r="N259" s="43"/>
      <c r="O259" s="86"/>
      <c r="P259" s="93"/>
      <c r="Q259" s="46"/>
      <c r="R259" s="37"/>
    </row>
    <row r="260" spans="1:18" ht="21" customHeight="1">
      <c r="A260" s="17"/>
      <c r="B260" s="103"/>
      <c r="C260" s="48"/>
      <c r="D260" s="263"/>
      <c r="E260" s="89"/>
      <c r="F260" s="21"/>
      <c r="G260" s="21"/>
      <c r="H260" s="22"/>
      <c r="I260" s="76"/>
      <c r="J260" s="77"/>
      <c r="K260" s="25"/>
      <c r="L260" s="53"/>
      <c r="M260" s="54"/>
      <c r="N260" s="95"/>
      <c r="O260" s="56"/>
      <c r="P260" s="79"/>
      <c r="Q260" s="31"/>
      <c r="R260" s="58"/>
    </row>
    <row r="261" spans="1:18" ht="21" customHeight="1">
      <c r="A261" s="13">
        <v>62</v>
      </c>
      <c r="B261" s="104"/>
      <c r="C261" s="60" t="s">
        <v>634</v>
      </c>
      <c r="D261" s="90">
        <v>0.64</v>
      </c>
      <c r="E261" s="62" t="s">
        <v>99</v>
      </c>
      <c r="F261" s="36"/>
      <c r="G261" s="36"/>
      <c r="H261" s="37"/>
      <c r="I261" s="64"/>
      <c r="J261" s="85">
        <f t="shared" ref="J261" si="8">INT(D261*I261)</f>
        <v>0</v>
      </c>
      <c r="K261" s="40"/>
      <c r="L261" s="67"/>
      <c r="M261" s="68"/>
      <c r="N261" s="43"/>
      <c r="O261" s="86"/>
      <c r="P261" s="93"/>
      <c r="Q261" s="46"/>
      <c r="R261" s="37"/>
    </row>
    <row r="262" spans="1:18" ht="21" customHeight="1">
      <c r="A262" s="17"/>
      <c r="B262" s="103"/>
      <c r="C262" s="48"/>
      <c r="D262" s="263"/>
      <c r="E262" s="89"/>
      <c r="F262" s="50"/>
      <c r="G262" s="50"/>
      <c r="H262" s="22"/>
      <c r="I262" s="76"/>
      <c r="J262" s="77"/>
      <c r="K262" s="25"/>
      <c r="L262" s="53"/>
      <c r="M262" s="54"/>
      <c r="N262" s="95"/>
      <c r="O262" s="56"/>
      <c r="P262" s="79"/>
      <c r="Q262" s="109"/>
      <c r="R262" s="58"/>
    </row>
    <row r="263" spans="1:18" ht="21" customHeight="1">
      <c r="A263" s="13">
        <v>63</v>
      </c>
      <c r="B263" s="104"/>
      <c r="C263" s="60" t="s">
        <v>599</v>
      </c>
      <c r="D263" s="90">
        <v>5.4</v>
      </c>
      <c r="E263" s="62" t="s">
        <v>102</v>
      </c>
      <c r="F263" s="62"/>
      <c r="G263" s="62"/>
      <c r="H263" s="63"/>
      <c r="I263" s="64"/>
      <c r="J263" s="85">
        <f t="shared" ref="J263" si="9">INT(D263*I263)</f>
        <v>0</v>
      </c>
      <c r="K263" s="40"/>
      <c r="L263" s="110"/>
      <c r="M263" s="54"/>
      <c r="N263" s="101"/>
      <c r="O263" s="111"/>
      <c r="P263" s="102"/>
      <c r="Q263" s="112"/>
      <c r="R263" s="94"/>
    </row>
    <row r="264" spans="1:18" ht="21" customHeight="1">
      <c r="A264" s="17"/>
      <c r="B264" s="103"/>
      <c r="C264" s="113"/>
      <c r="D264" s="264"/>
      <c r="E264" s="115"/>
      <c r="F264" s="360"/>
      <c r="G264" s="360"/>
      <c r="H264" s="75"/>
      <c r="I264" s="298"/>
      <c r="J264" s="119"/>
      <c r="K264" s="120"/>
      <c r="L264" s="121"/>
      <c r="M264" s="122"/>
      <c r="N264" s="92"/>
      <c r="O264" s="56"/>
      <c r="P264" s="79"/>
      <c r="Q264" s="31"/>
      <c r="R264" s="58"/>
    </row>
    <row r="265" spans="1:18" ht="21" customHeight="1" thickBot="1">
      <c r="A265" s="123">
        <v>64</v>
      </c>
      <c r="B265" s="273"/>
      <c r="C265" s="125" t="s">
        <v>605</v>
      </c>
      <c r="D265" s="265">
        <v>0.64</v>
      </c>
      <c r="E265" s="127" t="s">
        <v>99</v>
      </c>
      <c r="F265" s="359"/>
      <c r="G265" s="359"/>
      <c r="H265" s="317"/>
      <c r="I265" s="130"/>
      <c r="J265" s="131">
        <f>SUM(J138:J263)</f>
        <v>0</v>
      </c>
      <c r="K265" s="132"/>
      <c r="L265" s="133"/>
      <c r="M265" s="134"/>
      <c r="N265" s="135"/>
      <c r="O265" s="136"/>
      <c r="P265" s="137"/>
      <c r="Q265" s="138"/>
      <c r="R265" s="139"/>
    </row>
    <row r="266" spans="1:18" ht="21" customHeight="1" thickTop="1">
      <c r="A266" s="142"/>
      <c r="B266" s="274"/>
      <c r="C266" s="48"/>
      <c r="D266" s="263"/>
      <c r="E266" s="89"/>
      <c r="F266" s="74"/>
      <c r="G266" s="74"/>
      <c r="H266" s="307"/>
      <c r="I266" s="76"/>
      <c r="J266" s="77"/>
      <c r="K266" s="25"/>
      <c r="L266" s="53"/>
      <c r="M266" s="54"/>
      <c r="N266" s="316"/>
      <c r="O266" s="29"/>
      <c r="P266" s="315"/>
      <c r="Q266" s="31"/>
      <c r="R266" s="32"/>
    </row>
    <row r="267" spans="1:18" ht="21" customHeight="1">
      <c r="A267" s="15">
        <v>43</v>
      </c>
      <c r="B267" s="104"/>
      <c r="C267" s="60" t="s">
        <v>635</v>
      </c>
      <c r="D267" s="90">
        <v>21.7</v>
      </c>
      <c r="E267" s="62" t="s">
        <v>100</v>
      </c>
      <c r="F267" s="83"/>
      <c r="G267" s="83"/>
      <c r="H267" s="84"/>
      <c r="I267" s="64"/>
      <c r="J267" s="85">
        <f>INT(D267*I267)</f>
        <v>0</v>
      </c>
      <c r="K267" s="40"/>
      <c r="L267" s="311"/>
      <c r="M267" s="68"/>
      <c r="N267" s="69"/>
      <c r="O267" s="86"/>
      <c r="P267" s="93"/>
      <c r="Q267" s="46"/>
      <c r="R267" s="37"/>
    </row>
    <row r="268" spans="1:18" ht="21" customHeight="1">
      <c r="A268" s="17"/>
      <c r="B268" s="272"/>
      <c r="C268" s="48"/>
      <c r="D268" s="88"/>
      <c r="E268" s="89"/>
      <c r="F268" s="89"/>
      <c r="G268" s="89"/>
      <c r="H268" s="307"/>
      <c r="I268" s="76"/>
      <c r="J268" s="77"/>
      <c r="K268" s="25"/>
      <c r="L268" s="53"/>
      <c r="M268" s="54"/>
      <c r="N268" s="55"/>
      <c r="O268" s="56"/>
      <c r="P268" s="57"/>
      <c r="Q268" s="31"/>
      <c r="R268" s="58"/>
    </row>
    <row r="269" spans="1:18" ht="21" customHeight="1">
      <c r="A269" s="13">
        <v>44</v>
      </c>
      <c r="B269" s="81"/>
      <c r="C269" s="60" t="s">
        <v>604</v>
      </c>
      <c r="D269" s="90">
        <v>21.7</v>
      </c>
      <c r="E269" s="62" t="s">
        <v>129</v>
      </c>
      <c r="F269" s="62"/>
      <c r="G269" s="62"/>
      <c r="H269" s="84"/>
      <c r="I269" s="64"/>
      <c r="J269" s="85">
        <f>INT(D269*I269)</f>
        <v>0</v>
      </c>
      <c r="K269" s="40"/>
      <c r="L269" s="67"/>
      <c r="M269" s="68"/>
      <c r="N269" s="69"/>
      <c r="O269" s="44"/>
      <c r="P269" s="45"/>
      <c r="Q269" s="46"/>
      <c r="R269" s="37"/>
    </row>
    <row r="270" spans="1:18" ht="21" customHeight="1">
      <c r="A270" s="71"/>
      <c r="B270" s="72"/>
      <c r="C270" s="48"/>
      <c r="D270" s="88"/>
      <c r="E270" s="89"/>
      <c r="F270" s="89"/>
      <c r="G270" s="89"/>
      <c r="H270" s="75"/>
      <c r="I270" s="140"/>
      <c r="J270" s="118"/>
      <c r="K270" s="25"/>
      <c r="L270" s="53"/>
      <c r="M270" s="54"/>
      <c r="N270" s="55"/>
      <c r="O270" s="56"/>
      <c r="P270" s="57"/>
      <c r="Q270" s="31"/>
      <c r="R270" s="58"/>
    </row>
    <row r="271" spans="1:18" ht="21" customHeight="1">
      <c r="A271" s="80">
        <v>45</v>
      </c>
      <c r="B271" s="81"/>
      <c r="C271" s="60" t="s">
        <v>605</v>
      </c>
      <c r="D271" s="90">
        <v>21.7</v>
      </c>
      <c r="E271" s="62" t="s">
        <v>129</v>
      </c>
      <c r="F271" s="62"/>
      <c r="G271" s="62"/>
      <c r="H271" s="84"/>
      <c r="I271" s="64"/>
      <c r="J271" s="85">
        <f>INT(D271*I271)</f>
        <v>0</v>
      </c>
      <c r="K271" s="40"/>
      <c r="L271" s="67"/>
      <c r="M271" s="68"/>
      <c r="N271" s="69"/>
      <c r="O271" s="44"/>
      <c r="P271" s="70"/>
      <c r="Q271" s="46"/>
      <c r="R271" s="37"/>
    </row>
    <row r="272" spans="1:18" ht="21" customHeight="1">
      <c r="A272" s="71"/>
      <c r="B272" s="72"/>
      <c r="C272" s="48"/>
      <c r="D272" s="88"/>
      <c r="E272" s="89"/>
      <c r="F272" s="89"/>
      <c r="G272" s="89"/>
      <c r="H272" s="75"/>
      <c r="I272" s="76"/>
      <c r="J272" s="77"/>
      <c r="K272" s="25"/>
      <c r="L272" s="53"/>
      <c r="M272" s="54"/>
      <c r="N272" s="78"/>
      <c r="O272" s="56"/>
      <c r="P272" s="79"/>
      <c r="Q272" s="31"/>
      <c r="R272" s="58"/>
    </row>
    <row r="273" spans="1:18" ht="21" customHeight="1">
      <c r="A273" s="80">
        <v>46</v>
      </c>
      <c r="B273" s="81"/>
      <c r="C273" s="60" t="s">
        <v>606</v>
      </c>
      <c r="D273" s="90">
        <v>3.6</v>
      </c>
      <c r="E273" s="62" t="s">
        <v>99</v>
      </c>
      <c r="F273" s="62"/>
      <c r="G273" s="62"/>
      <c r="H273" s="84"/>
      <c r="I273" s="64"/>
      <c r="J273" s="85">
        <f>INT(D273*I273)</f>
        <v>0</v>
      </c>
      <c r="K273" s="40"/>
      <c r="L273" s="67"/>
      <c r="M273" s="68"/>
      <c r="N273" s="43"/>
      <c r="O273" s="86"/>
      <c r="P273" s="87"/>
      <c r="Q273" s="46"/>
      <c r="R273" s="37"/>
    </row>
    <row r="274" spans="1:18" ht="21" customHeight="1">
      <c r="A274" s="17"/>
      <c r="B274" s="72"/>
      <c r="C274" s="48"/>
      <c r="D274" s="88"/>
      <c r="E274" s="89"/>
      <c r="F274" s="89"/>
      <c r="G274" s="89"/>
      <c r="H274" s="58"/>
      <c r="I274" s="76"/>
      <c r="J274" s="77"/>
      <c r="K274" s="25"/>
      <c r="L274" s="53"/>
      <c r="M274" s="54"/>
      <c r="N274" s="95"/>
      <c r="O274" s="56"/>
      <c r="P274" s="79"/>
      <c r="Q274" s="31"/>
      <c r="R274" s="58"/>
    </row>
    <row r="275" spans="1:18" ht="21" customHeight="1">
      <c r="A275" s="80">
        <v>47</v>
      </c>
      <c r="B275" s="81"/>
      <c r="C275" s="60"/>
      <c r="D275" s="90"/>
      <c r="E275" s="62"/>
      <c r="F275" s="62"/>
      <c r="G275" s="62"/>
      <c r="H275" s="84"/>
      <c r="I275" s="64"/>
      <c r="J275" s="85">
        <f>INT(D275*I275)</f>
        <v>0</v>
      </c>
      <c r="K275" s="40"/>
      <c r="L275" s="67"/>
      <c r="M275" s="68"/>
      <c r="N275" s="43"/>
      <c r="O275" s="86"/>
      <c r="P275" s="87"/>
      <c r="Q275" s="46"/>
      <c r="R275" s="37"/>
    </row>
    <row r="276" spans="1:18" ht="21" customHeight="1">
      <c r="A276" s="17"/>
      <c r="B276" s="72"/>
      <c r="C276" s="48"/>
      <c r="D276" s="88"/>
      <c r="E276" s="89"/>
      <c r="F276" s="89"/>
      <c r="G276" s="89"/>
      <c r="H276" s="94"/>
      <c r="I276" s="76"/>
      <c r="J276" s="77"/>
      <c r="K276" s="25"/>
      <c r="L276" s="53"/>
      <c r="M276" s="54"/>
      <c r="N276" s="95"/>
      <c r="O276" s="56"/>
      <c r="P276" s="79"/>
      <c r="Q276" s="31"/>
      <c r="R276" s="58"/>
    </row>
    <row r="277" spans="1:18" ht="21" customHeight="1">
      <c r="A277" s="13">
        <v>48</v>
      </c>
      <c r="B277" s="81" t="s">
        <v>636</v>
      </c>
      <c r="C277" s="14" t="s">
        <v>637</v>
      </c>
      <c r="D277" s="90">
        <v>12.23</v>
      </c>
      <c r="E277" s="62" t="s">
        <v>98</v>
      </c>
      <c r="F277" s="62"/>
      <c r="G277" s="62"/>
      <c r="H277" s="37"/>
      <c r="I277" s="64"/>
      <c r="J277" s="85">
        <f>INT(D277*I277)</f>
        <v>0</v>
      </c>
      <c r="K277" s="40"/>
      <c r="L277" s="67"/>
      <c r="M277" s="68"/>
      <c r="N277" s="43"/>
      <c r="O277" s="86"/>
      <c r="P277" s="93"/>
      <c r="Q277" s="46"/>
      <c r="R277" s="37"/>
    </row>
    <row r="278" spans="1:18" ht="21" customHeight="1">
      <c r="A278" s="18"/>
      <c r="B278" s="72"/>
      <c r="C278" s="48"/>
      <c r="D278" s="263"/>
      <c r="E278" s="89"/>
      <c r="F278" s="74"/>
      <c r="G278" s="74"/>
      <c r="H278" s="94"/>
      <c r="I278" s="76"/>
      <c r="J278" s="77"/>
      <c r="K278" s="25"/>
      <c r="L278" s="53"/>
      <c r="M278" s="54"/>
      <c r="N278" s="95"/>
      <c r="O278" s="56"/>
      <c r="P278" s="79"/>
      <c r="Q278" s="31"/>
      <c r="R278" s="58"/>
    </row>
    <row r="279" spans="1:18" ht="21" customHeight="1">
      <c r="A279" s="13">
        <v>49</v>
      </c>
      <c r="B279" s="81"/>
      <c r="C279" s="60" t="s">
        <v>591</v>
      </c>
      <c r="D279" s="90">
        <v>2.0299999999999998</v>
      </c>
      <c r="E279" s="62" t="s">
        <v>129</v>
      </c>
      <c r="F279" s="97"/>
      <c r="G279" s="97"/>
      <c r="H279" s="98"/>
      <c r="I279" s="64"/>
      <c r="J279" s="85">
        <f>INT(D279*I279)</f>
        <v>0</v>
      </c>
      <c r="K279" s="40"/>
      <c r="L279" s="67"/>
      <c r="M279" s="68"/>
      <c r="N279" s="43"/>
      <c r="O279" s="86"/>
      <c r="P279" s="93"/>
      <c r="Q279" s="46"/>
      <c r="R279" s="37"/>
    </row>
    <row r="280" spans="1:18" ht="21" customHeight="1">
      <c r="A280" s="17"/>
      <c r="B280" s="72"/>
      <c r="C280" s="48"/>
      <c r="D280" s="263"/>
      <c r="E280" s="89"/>
      <c r="F280" s="74"/>
      <c r="G280" s="74"/>
      <c r="H280" s="22"/>
      <c r="I280" s="76"/>
      <c r="J280" s="77"/>
      <c r="K280" s="25"/>
      <c r="L280" s="53"/>
      <c r="M280" s="54"/>
      <c r="N280" s="95"/>
      <c r="O280" s="96"/>
      <c r="P280" s="79"/>
      <c r="Q280" s="31"/>
      <c r="R280" s="58"/>
    </row>
    <row r="281" spans="1:18" ht="21" customHeight="1">
      <c r="A281" s="13">
        <v>50</v>
      </c>
      <c r="B281" s="81"/>
      <c r="C281" s="14" t="s">
        <v>106</v>
      </c>
      <c r="D281" s="90">
        <v>4.03</v>
      </c>
      <c r="E281" s="62" t="s">
        <v>129</v>
      </c>
      <c r="F281" s="97"/>
      <c r="G281" s="97"/>
      <c r="H281" s="100"/>
      <c r="I281" s="64"/>
      <c r="J281" s="85">
        <f>INT(D281*I281)</f>
        <v>0</v>
      </c>
      <c r="K281" s="40"/>
      <c r="L281" s="67"/>
      <c r="M281" s="68"/>
      <c r="N281" s="43"/>
      <c r="O281" s="86"/>
      <c r="P281" s="312"/>
      <c r="Q281" s="46"/>
      <c r="R281" s="37"/>
    </row>
    <row r="282" spans="1:18" ht="21" customHeight="1">
      <c r="A282" s="18"/>
      <c r="B282" s="72"/>
      <c r="C282" s="48"/>
      <c r="D282" s="263"/>
      <c r="E282" s="89"/>
      <c r="F282" s="106"/>
      <c r="G282" s="106"/>
      <c r="H282" s="22"/>
      <c r="I282" s="76"/>
      <c r="J282" s="77"/>
      <c r="K282" s="25"/>
      <c r="L282" s="53"/>
      <c r="M282" s="54"/>
      <c r="N282" s="95"/>
      <c r="O282" s="96"/>
      <c r="P282" s="79"/>
      <c r="Q282" s="31"/>
      <c r="R282" s="58"/>
    </row>
    <row r="283" spans="1:18" ht="21" customHeight="1">
      <c r="A283" s="13">
        <v>51</v>
      </c>
      <c r="B283" s="81"/>
      <c r="C283" s="60" t="s">
        <v>142</v>
      </c>
      <c r="D283" s="90">
        <v>8.1999999999999993</v>
      </c>
      <c r="E283" s="62" t="s">
        <v>129</v>
      </c>
      <c r="F283" s="108"/>
      <c r="G283" s="108"/>
      <c r="H283" s="100"/>
      <c r="I283" s="64"/>
      <c r="J283" s="85">
        <f>INT(D283*I283)</f>
        <v>0</v>
      </c>
      <c r="K283" s="40"/>
      <c r="L283" s="67"/>
      <c r="M283" s="68"/>
      <c r="N283" s="101"/>
      <c r="O283" s="86"/>
      <c r="P283" s="102"/>
      <c r="Q283" s="46"/>
      <c r="R283" s="37"/>
    </row>
    <row r="284" spans="1:18" ht="21" customHeight="1">
      <c r="A284" s="17"/>
      <c r="B284" s="103"/>
      <c r="C284" s="48"/>
      <c r="D284" s="263"/>
      <c r="E284" s="89"/>
      <c r="F284" s="106"/>
      <c r="G284" s="106"/>
      <c r="H284" s="22"/>
      <c r="I284" s="76"/>
      <c r="J284" s="77"/>
      <c r="K284" s="25"/>
      <c r="L284" s="53"/>
      <c r="M284" s="54"/>
      <c r="N284" s="95"/>
      <c r="O284" s="56"/>
      <c r="P284" s="79"/>
      <c r="Q284" s="31"/>
      <c r="R284" s="58"/>
    </row>
    <row r="285" spans="1:18" ht="21" customHeight="1">
      <c r="A285" s="13">
        <v>52</v>
      </c>
      <c r="B285" s="33"/>
      <c r="C285" s="14" t="s">
        <v>594</v>
      </c>
      <c r="D285" s="90">
        <v>0.2</v>
      </c>
      <c r="E285" s="62" t="s">
        <v>129</v>
      </c>
      <c r="F285" s="108"/>
      <c r="G285" s="108"/>
      <c r="H285" s="63"/>
      <c r="I285" s="64"/>
      <c r="J285" s="85">
        <f>INT(D285*I285)</f>
        <v>0</v>
      </c>
      <c r="K285" s="40"/>
      <c r="L285" s="321"/>
      <c r="M285" s="68"/>
      <c r="N285" s="43"/>
      <c r="O285" s="86"/>
      <c r="P285" s="93"/>
      <c r="Q285" s="46"/>
      <c r="R285" s="37"/>
    </row>
    <row r="286" spans="1:18" ht="21" customHeight="1">
      <c r="A286" s="18"/>
      <c r="B286" s="103"/>
      <c r="C286" s="48"/>
      <c r="D286" s="263"/>
      <c r="E286" s="89"/>
      <c r="F286" s="74"/>
      <c r="G286" s="74"/>
      <c r="H286" s="22"/>
      <c r="I286" s="76"/>
      <c r="J286" s="77"/>
      <c r="K286" s="25"/>
      <c r="L286" s="53"/>
      <c r="M286" s="54"/>
      <c r="N286" s="95"/>
      <c r="O286" s="96"/>
      <c r="P286" s="79"/>
      <c r="Q286" s="31"/>
      <c r="R286" s="58"/>
    </row>
    <row r="287" spans="1:18" ht="21" customHeight="1">
      <c r="A287" s="13">
        <v>53</v>
      </c>
      <c r="B287" s="104"/>
      <c r="C287" s="60" t="s">
        <v>595</v>
      </c>
      <c r="D287" s="90">
        <v>1.84</v>
      </c>
      <c r="E287" s="62" t="s">
        <v>129</v>
      </c>
      <c r="F287" s="97"/>
      <c r="G287" s="97"/>
      <c r="H287" s="63"/>
      <c r="I287" s="64"/>
      <c r="J287" s="85">
        <f>INT(D287*I287)</f>
        <v>0</v>
      </c>
      <c r="K287" s="40"/>
      <c r="L287" s="67"/>
      <c r="M287" s="68"/>
      <c r="N287" s="101"/>
      <c r="O287" s="86"/>
      <c r="P287" s="93"/>
      <c r="Q287" s="46"/>
      <c r="R287" s="37"/>
    </row>
    <row r="288" spans="1:18" ht="21" customHeight="1">
      <c r="A288" s="18"/>
      <c r="B288" s="103"/>
      <c r="C288" s="48" t="s">
        <v>638</v>
      </c>
      <c r="D288" s="263"/>
      <c r="E288" s="89"/>
      <c r="F288" s="74"/>
      <c r="G288" s="74"/>
      <c r="H288" s="22"/>
      <c r="I288" s="76"/>
      <c r="J288" s="77"/>
      <c r="K288" s="25"/>
      <c r="L288" s="53"/>
      <c r="M288" s="54"/>
      <c r="N288" s="78"/>
      <c r="O288" s="96"/>
      <c r="P288" s="79"/>
      <c r="Q288" s="31"/>
      <c r="R288" s="58"/>
    </row>
    <row r="289" spans="1:18" ht="21" customHeight="1">
      <c r="A289" s="13">
        <v>54</v>
      </c>
      <c r="B289" s="281"/>
      <c r="C289" s="60" t="s">
        <v>595</v>
      </c>
      <c r="D289" s="90">
        <v>1.8</v>
      </c>
      <c r="E289" s="62" t="s">
        <v>688</v>
      </c>
      <c r="F289" s="97"/>
      <c r="G289" s="97"/>
      <c r="H289" s="63"/>
      <c r="I289" s="64"/>
      <c r="J289" s="85">
        <f>INT(D289*I289)</f>
        <v>0</v>
      </c>
      <c r="K289" s="40"/>
      <c r="L289" s="67"/>
      <c r="M289" s="68"/>
      <c r="N289" s="43"/>
      <c r="O289" s="86"/>
      <c r="P289" s="93"/>
      <c r="Q289" s="46"/>
      <c r="R289" s="37"/>
    </row>
    <row r="290" spans="1:18" ht="21" customHeight="1">
      <c r="A290" s="17"/>
      <c r="B290" s="103"/>
      <c r="C290" s="48"/>
      <c r="D290" s="263"/>
      <c r="E290" s="89"/>
      <c r="F290" s="106"/>
      <c r="G290" s="106"/>
      <c r="H290" s="107"/>
      <c r="I290" s="76"/>
      <c r="J290" s="77"/>
      <c r="K290" s="25"/>
      <c r="L290" s="53"/>
      <c r="M290" s="54"/>
      <c r="N290" s="95"/>
      <c r="O290" s="96"/>
      <c r="P290" s="79"/>
      <c r="Q290" s="31"/>
      <c r="R290" s="58"/>
    </row>
    <row r="291" spans="1:18" ht="21" customHeight="1">
      <c r="A291" s="13">
        <v>55</v>
      </c>
      <c r="B291" s="104"/>
      <c r="C291" s="60" t="s">
        <v>681</v>
      </c>
      <c r="D291" s="90">
        <v>0.2</v>
      </c>
      <c r="E291" s="62" t="s">
        <v>688</v>
      </c>
      <c r="F291" s="108"/>
      <c r="G291" s="108"/>
      <c r="H291" s="37"/>
      <c r="I291" s="64"/>
      <c r="J291" s="85">
        <f t="shared" ref="J291" si="10">INT(D291*I291)</f>
        <v>0</v>
      </c>
      <c r="K291" s="40"/>
      <c r="L291" s="67"/>
      <c r="M291" s="68"/>
      <c r="N291" s="105"/>
      <c r="O291" s="86"/>
      <c r="P291" s="93"/>
      <c r="Q291" s="46"/>
      <c r="R291" s="37"/>
    </row>
    <row r="292" spans="1:18" ht="21" customHeight="1">
      <c r="A292" s="17"/>
      <c r="B292" s="103"/>
      <c r="C292" s="48"/>
      <c r="D292" s="263"/>
      <c r="E292" s="89"/>
      <c r="F292" s="106"/>
      <c r="G292" s="106"/>
      <c r="H292" s="107"/>
      <c r="I292" s="76"/>
      <c r="J292" s="77"/>
      <c r="K292" s="25"/>
      <c r="L292" s="53"/>
      <c r="M292" s="54"/>
      <c r="N292" s="95"/>
      <c r="O292" s="96"/>
      <c r="P292" s="79"/>
      <c r="Q292" s="31"/>
      <c r="R292" s="58"/>
    </row>
    <row r="293" spans="1:18" ht="21" customHeight="1">
      <c r="A293" s="13">
        <v>56</v>
      </c>
      <c r="B293" s="104"/>
      <c r="C293" s="60" t="s">
        <v>686</v>
      </c>
      <c r="D293" s="90">
        <v>1.84</v>
      </c>
      <c r="E293" s="62" t="s">
        <v>688</v>
      </c>
      <c r="F293" s="108"/>
      <c r="G293" s="108"/>
      <c r="H293" s="37"/>
      <c r="I293" s="64"/>
      <c r="J293" s="85">
        <f t="shared" ref="J293" si="11">INT(D293*I293)</f>
        <v>0</v>
      </c>
      <c r="K293" s="40"/>
      <c r="L293" s="67"/>
      <c r="M293" s="68"/>
      <c r="N293" s="43"/>
      <c r="O293" s="86"/>
      <c r="P293" s="93"/>
      <c r="Q293" s="46"/>
      <c r="R293" s="37"/>
    </row>
    <row r="294" spans="1:18" ht="21" customHeight="1">
      <c r="A294" s="17"/>
      <c r="B294" s="103"/>
      <c r="C294" s="48"/>
      <c r="D294" s="263"/>
      <c r="E294" s="89"/>
      <c r="F294" s="106"/>
      <c r="G294" s="106"/>
      <c r="H294" s="94"/>
      <c r="I294" s="76"/>
      <c r="J294" s="77"/>
      <c r="K294" s="25"/>
      <c r="L294" s="53"/>
      <c r="M294" s="54"/>
      <c r="N294" s="95"/>
      <c r="O294" s="96"/>
      <c r="P294" s="79"/>
      <c r="Q294" s="31"/>
      <c r="R294" s="58"/>
    </row>
    <row r="295" spans="1:18" ht="21" customHeight="1">
      <c r="A295" s="13">
        <v>57</v>
      </c>
      <c r="B295" s="104"/>
      <c r="C295" s="60" t="s">
        <v>687</v>
      </c>
      <c r="D295" s="90">
        <v>0.2</v>
      </c>
      <c r="E295" s="62" t="s">
        <v>688</v>
      </c>
      <c r="F295" s="108"/>
      <c r="G295" s="108"/>
      <c r="H295" s="37"/>
      <c r="I295" s="64"/>
      <c r="J295" s="85">
        <f t="shared" ref="J295" si="12">INT(D295*I295)</f>
        <v>0</v>
      </c>
      <c r="K295" s="40"/>
      <c r="L295" s="67"/>
      <c r="M295" s="68"/>
      <c r="N295" s="43"/>
      <c r="O295" s="86"/>
      <c r="P295" s="93"/>
      <c r="Q295" s="46"/>
      <c r="R295" s="37"/>
    </row>
    <row r="296" spans="1:18" ht="21" customHeight="1">
      <c r="A296" s="17"/>
      <c r="B296" s="103"/>
      <c r="C296" s="48"/>
      <c r="D296" s="263"/>
      <c r="E296" s="89"/>
      <c r="F296" s="106"/>
      <c r="G296" s="106"/>
      <c r="H296" s="308"/>
      <c r="I296" s="76"/>
      <c r="J296" s="77"/>
      <c r="K296" s="25"/>
      <c r="L296" s="53"/>
      <c r="M296" s="54"/>
      <c r="N296" s="95"/>
      <c r="O296" s="96"/>
      <c r="P296" s="79"/>
      <c r="Q296" s="31"/>
      <c r="R296" s="58"/>
    </row>
    <row r="297" spans="1:18" ht="21" customHeight="1">
      <c r="A297" s="13">
        <v>58</v>
      </c>
      <c r="B297" s="104"/>
      <c r="C297" s="60" t="s">
        <v>596</v>
      </c>
      <c r="D297" s="90">
        <v>0.81</v>
      </c>
      <c r="E297" s="62" t="s">
        <v>690</v>
      </c>
      <c r="F297" s="108"/>
      <c r="G297" s="108"/>
      <c r="H297" s="37"/>
      <c r="I297" s="64"/>
      <c r="J297" s="85">
        <f t="shared" ref="J297" si="13">INT(D297*I297)</f>
        <v>0</v>
      </c>
      <c r="K297" s="40"/>
      <c r="L297" s="67"/>
      <c r="M297" s="68"/>
      <c r="N297" s="43"/>
      <c r="O297" s="86"/>
      <c r="P297" s="93"/>
      <c r="Q297" s="46"/>
      <c r="R297" s="37"/>
    </row>
    <row r="298" spans="1:18" ht="21" customHeight="1">
      <c r="A298" s="17"/>
      <c r="B298" s="103"/>
      <c r="C298" s="48"/>
      <c r="D298" s="263"/>
      <c r="E298" s="89"/>
      <c r="F298" s="106"/>
      <c r="G298" s="106"/>
      <c r="H298" s="308"/>
      <c r="I298" s="76"/>
      <c r="J298" s="77"/>
      <c r="K298" s="25"/>
      <c r="L298" s="53"/>
      <c r="M298" s="54"/>
      <c r="N298" s="95"/>
      <c r="O298" s="96"/>
      <c r="P298" s="79"/>
      <c r="Q298" s="31"/>
      <c r="R298" s="58"/>
    </row>
    <row r="299" spans="1:18" ht="21" customHeight="1">
      <c r="A299" s="13">
        <v>59</v>
      </c>
      <c r="B299" s="104"/>
      <c r="C299" s="60" t="s">
        <v>153</v>
      </c>
      <c r="D299" s="90">
        <v>10.5</v>
      </c>
      <c r="E299" s="62" t="s">
        <v>688</v>
      </c>
      <c r="F299" s="108"/>
      <c r="G299" s="108"/>
      <c r="H299" s="37"/>
      <c r="I299" s="64"/>
      <c r="J299" s="85">
        <f t="shared" ref="J299" si="14">INT(D299*I299)</f>
        <v>0</v>
      </c>
      <c r="K299" s="40"/>
      <c r="L299" s="67"/>
      <c r="M299" s="68"/>
      <c r="N299" s="43"/>
      <c r="O299" s="86"/>
      <c r="P299" s="93"/>
      <c r="Q299" s="46"/>
      <c r="R299" s="37"/>
    </row>
    <row r="300" spans="1:18" ht="21" customHeight="1">
      <c r="A300" s="17"/>
      <c r="B300" s="103"/>
      <c r="C300" s="48"/>
      <c r="D300" s="263"/>
      <c r="E300" s="89"/>
      <c r="F300" s="106"/>
      <c r="G300" s="106"/>
      <c r="H300" s="94"/>
      <c r="I300" s="76"/>
      <c r="J300" s="77"/>
      <c r="K300" s="25"/>
      <c r="L300" s="53"/>
      <c r="M300" s="54"/>
      <c r="N300" s="95"/>
      <c r="O300" s="56"/>
      <c r="P300" s="79"/>
      <c r="Q300" s="31"/>
      <c r="R300" s="58"/>
    </row>
    <row r="301" spans="1:18" ht="21" customHeight="1">
      <c r="A301" s="13">
        <v>60</v>
      </c>
      <c r="B301" s="104"/>
      <c r="C301" s="60" t="s">
        <v>689</v>
      </c>
      <c r="D301" s="90">
        <v>12</v>
      </c>
      <c r="E301" s="62" t="s">
        <v>691</v>
      </c>
      <c r="F301" s="108"/>
      <c r="G301" s="108"/>
      <c r="H301" s="37"/>
      <c r="I301" s="64"/>
      <c r="J301" s="85">
        <f t="shared" ref="J301" si="15">INT(D301*I301)</f>
        <v>0</v>
      </c>
      <c r="K301" s="40"/>
      <c r="L301" s="67"/>
      <c r="M301" s="68"/>
      <c r="N301" s="43"/>
      <c r="O301" s="86"/>
      <c r="P301" s="93"/>
      <c r="Q301" s="46"/>
      <c r="R301" s="37"/>
    </row>
    <row r="302" spans="1:18" ht="21" customHeight="1">
      <c r="A302" s="17"/>
      <c r="B302" s="103"/>
      <c r="C302" s="48"/>
      <c r="D302" s="263"/>
      <c r="E302" s="89"/>
      <c r="F302" s="106"/>
      <c r="G302" s="106"/>
      <c r="H302" s="94"/>
      <c r="I302" s="76"/>
      <c r="J302" s="77"/>
      <c r="K302" s="25"/>
      <c r="L302" s="53"/>
      <c r="M302" s="54"/>
      <c r="N302" s="95"/>
      <c r="O302" s="56"/>
      <c r="P302" s="79"/>
      <c r="Q302" s="31"/>
      <c r="R302" s="58"/>
    </row>
    <row r="303" spans="1:18" ht="21" customHeight="1">
      <c r="A303" s="13">
        <v>61</v>
      </c>
      <c r="B303" s="104"/>
      <c r="C303" s="60" t="s">
        <v>605</v>
      </c>
      <c r="D303" s="90">
        <v>11.31</v>
      </c>
      <c r="E303" s="62" t="s">
        <v>690</v>
      </c>
      <c r="F303" s="108"/>
      <c r="G303" s="108"/>
      <c r="H303" s="37"/>
      <c r="I303" s="64"/>
      <c r="J303" s="85">
        <f t="shared" ref="J303" si="16">INT(D303*I303)</f>
        <v>0</v>
      </c>
      <c r="K303" s="40"/>
      <c r="L303" s="67"/>
      <c r="M303" s="68"/>
      <c r="N303" s="43"/>
      <c r="O303" s="86"/>
      <c r="P303" s="93"/>
      <c r="Q303" s="46"/>
      <c r="R303" s="37"/>
    </row>
    <row r="304" spans="1:18" ht="21" customHeight="1">
      <c r="A304" s="17"/>
      <c r="B304" s="103"/>
      <c r="C304" s="48"/>
      <c r="D304" s="263"/>
      <c r="E304" s="89"/>
      <c r="F304" s="106"/>
      <c r="G304" s="106"/>
      <c r="H304" s="94"/>
      <c r="I304" s="76"/>
      <c r="J304" s="77"/>
      <c r="K304" s="25"/>
      <c r="L304" s="53"/>
      <c r="M304" s="54"/>
      <c r="N304" s="95"/>
      <c r="O304" s="56"/>
      <c r="P304" s="79"/>
      <c r="Q304" s="31"/>
      <c r="R304" s="58"/>
    </row>
    <row r="305" spans="1:18" ht="21" customHeight="1">
      <c r="A305" s="13">
        <v>62</v>
      </c>
      <c r="B305" s="104"/>
      <c r="C305" s="60" t="s">
        <v>602</v>
      </c>
      <c r="D305" s="90">
        <v>84.85</v>
      </c>
      <c r="E305" s="62" t="s">
        <v>692</v>
      </c>
      <c r="F305" s="108"/>
      <c r="G305" s="108"/>
      <c r="H305" s="37"/>
      <c r="I305" s="64"/>
      <c r="J305" s="85">
        <f t="shared" ref="J305" si="17">INT(D305*I305)</f>
        <v>0</v>
      </c>
      <c r="K305" s="40"/>
      <c r="L305" s="67"/>
      <c r="M305" s="68"/>
      <c r="N305" s="43"/>
      <c r="O305" s="86"/>
      <c r="P305" s="93"/>
      <c r="Q305" s="46"/>
      <c r="R305" s="37"/>
    </row>
    <row r="306" spans="1:18" ht="21" customHeight="1">
      <c r="A306" s="17"/>
      <c r="B306" s="72"/>
      <c r="C306" s="48"/>
      <c r="D306" s="88"/>
      <c r="E306" s="89"/>
      <c r="F306" s="89"/>
      <c r="G306" s="89"/>
      <c r="H306" s="94"/>
      <c r="I306" s="76"/>
      <c r="J306" s="77"/>
      <c r="K306" s="25"/>
      <c r="L306" s="53"/>
      <c r="M306" s="54"/>
      <c r="N306" s="95"/>
      <c r="O306" s="56"/>
      <c r="P306" s="79"/>
      <c r="Q306" s="109"/>
      <c r="R306" s="58"/>
    </row>
    <row r="307" spans="1:18" ht="21" customHeight="1">
      <c r="A307" s="13">
        <v>63</v>
      </c>
      <c r="B307" s="81"/>
      <c r="C307" s="60" t="s">
        <v>693</v>
      </c>
      <c r="D307" s="90">
        <v>84.85</v>
      </c>
      <c r="E307" s="62" t="s">
        <v>688</v>
      </c>
      <c r="F307" s="62"/>
      <c r="G307" s="62"/>
      <c r="H307" s="98"/>
      <c r="I307" s="64"/>
      <c r="J307" s="85">
        <f t="shared" ref="J307" si="18">INT(D307*I307)</f>
        <v>0</v>
      </c>
      <c r="K307" s="40"/>
      <c r="L307" s="110"/>
      <c r="M307" s="54"/>
      <c r="N307" s="101"/>
      <c r="O307" s="111"/>
      <c r="P307" s="102"/>
      <c r="Q307" s="112"/>
      <c r="R307" s="94"/>
    </row>
    <row r="308" spans="1:18" ht="21" customHeight="1">
      <c r="A308" s="17"/>
      <c r="B308" s="72"/>
      <c r="C308" s="113"/>
      <c r="D308" s="264"/>
      <c r="E308" s="115"/>
      <c r="F308" s="115"/>
      <c r="G308" s="115"/>
      <c r="H308" s="58"/>
      <c r="I308" s="298"/>
      <c r="J308" s="119"/>
      <c r="K308" s="120"/>
      <c r="L308" s="121"/>
      <c r="M308" s="122"/>
      <c r="N308" s="92"/>
      <c r="O308" s="56"/>
      <c r="P308" s="79"/>
      <c r="Q308" s="31"/>
      <c r="R308" s="58"/>
    </row>
    <row r="309" spans="1:18" ht="21" customHeight="1" thickBot="1">
      <c r="A309" s="123">
        <v>64</v>
      </c>
      <c r="B309" s="124"/>
      <c r="C309" s="125" t="s">
        <v>695</v>
      </c>
      <c r="D309" s="265">
        <v>84.85</v>
      </c>
      <c r="E309" s="127" t="s">
        <v>688</v>
      </c>
      <c r="F309" s="127"/>
      <c r="G309" s="127"/>
      <c r="H309" s="362"/>
      <c r="I309" s="130"/>
      <c r="J309" s="131">
        <f>SUM(J182:J307)</f>
        <v>0</v>
      </c>
      <c r="K309" s="132"/>
      <c r="L309" s="133"/>
      <c r="M309" s="134"/>
      <c r="N309" s="135"/>
      <c r="O309" s="136"/>
      <c r="P309" s="137"/>
      <c r="Q309" s="138"/>
      <c r="R309" s="139"/>
    </row>
    <row r="310" spans="1:18" ht="21" customHeight="1" thickTop="1">
      <c r="A310" s="142"/>
      <c r="B310" s="272"/>
      <c r="C310" s="48"/>
      <c r="D310" s="88"/>
      <c r="E310" s="89"/>
      <c r="F310" s="89"/>
      <c r="G310" s="89"/>
      <c r="H310" s="94"/>
      <c r="I310" s="76"/>
      <c r="J310" s="77"/>
      <c r="K310" s="25"/>
      <c r="L310" s="53"/>
      <c r="M310" s="54"/>
      <c r="N310" s="316"/>
      <c r="O310" s="29"/>
      <c r="P310" s="315"/>
      <c r="Q310" s="31"/>
      <c r="R310" s="32"/>
    </row>
    <row r="311" spans="1:18" ht="21" customHeight="1">
      <c r="A311" s="15">
        <v>43</v>
      </c>
      <c r="B311" s="81"/>
      <c r="C311" s="60" t="s">
        <v>606</v>
      </c>
      <c r="D311" s="90">
        <v>17.55</v>
      </c>
      <c r="E311" s="62" t="s">
        <v>690</v>
      </c>
      <c r="F311" s="62"/>
      <c r="G311" s="62"/>
      <c r="H311" s="98"/>
      <c r="I311" s="64"/>
      <c r="J311" s="85">
        <f>INT(D311*I311)</f>
        <v>0</v>
      </c>
      <c r="K311" s="40"/>
      <c r="L311" s="311"/>
      <c r="M311" s="68"/>
      <c r="N311" s="69"/>
      <c r="O311" s="86"/>
      <c r="P311" s="93"/>
      <c r="Q311" s="46"/>
      <c r="R311" s="37"/>
    </row>
    <row r="312" spans="1:18" ht="21" customHeight="1">
      <c r="A312" s="17"/>
      <c r="B312" s="272"/>
      <c r="C312" s="48" t="s">
        <v>639</v>
      </c>
      <c r="D312" s="263"/>
      <c r="E312" s="89"/>
      <c r="F312" s="89"/>
      <c r="G312" s="89"/>
      <c r="H312" s="94"/>
      <c r="I312" s="76"/>
      <c r="J312" s="77"/>
      <c r="K312" s="25"/>
      <c r="L312" s="53"/>
      <c r="M312" s="54"/>
      <c r="N312" s="55"/>
      <c r="O312" s="56"/>
      <c r="P312" s="57"/>
      <c r="Q312" s="31"/>
      <c r="R312" s="58"/>
    </row>
    <row r="313" spans="1:18" ht="21" customHeight="1">
      <c r="A313" s="13">
        <v>44</v>
      </c>
      <c r="B313" s="81"/>
      <c r="C313" s="60" t="s">
        <v>640</v>
      </c>
      <c r="D313" s="90">
        <v>1</v>
      </c>
      <c r="E313" s="62" t="s">
        <v>641</v>
      </c>
      <c r="F313" s="62"/>
      <c r="G313" s="62"/>
      <c r="H313" s="98"/>
      <c r="I313" s="64"/>
      <c r="J313" s="85">
        <f>INT(D313*I313)</f>
        <v>0</v>
      </c>
      <c r="K313" s="40"/>
      <c r="L313" s="67"/>
      <c r="M313" s="68"/>
      <c r="N313" s="69"/>
      <c r="O313" s="44"/>
      <c r="P313" s="45"/>
      <c r="Q313" s="46"/>
      <c r="R313" s="37"/>
    </row>
    <row r="314" spans="1:18" ht="21" customHeight="1">
      <c r="A314" s="71"/>
      <c r="B314" s="72"/>
      <c r="C314" s="48"/>
      <c r="D314" s="263"/>
      <c r="E314" s="89"/>
      <c r="F314" s="106"/>
      <c r="G314" s="106"/>
      <c r="H314" s="117"/>
      <c r="I314" s="140"/>
      <c r="J314" s="118"/>
      <c r="K314" s="25"/>
      <c r="L314" s="53"/>
      <c r="M314" s="54"/>
      <c r="N314" s="55"/>
      <c r="O314" s="56"/>
      <c r="P314" s="57"/>
      <c r="Q314" s="31"/>
      <c r="R314" s="58"/>
    </row>
    <row r="315" spans="1:18" ht="21" customHeight="1">
      <c r="A315" s="80">
        <v>45</v>
      </c>
      <c r="B315" s="81"/>
      <c r="C315" s="60" t="s">
        <v>642</v>
      </c>
      <c r="D315" s="90">
        <v>1</v>
      </c>
      <c r="E315" s="62" t="s">
        <v>129</v>
      </c>
      <c r="F315" s="108"/>
      <c r="G315" s="108"/>
      <c r="H315" s="100"/>
      <c r="I315" s="64"/>
      <c r="J315" s="85">
        <f>INT(D315*I315)</f>
        <v>0</v>
      </c>
      <c r="K315" s="40"/>
      <c r="L315" s="67"/>
      <c r="M315" s="68"/>
      <c r="N315" s="69"/>
      <c r="O315" s="44"/>
      <c r="P315" s="70"/>
      <c r="Q315" s="46"/>
      <c r="R315" s="37"/>
    </row>
    <row r="316" spans="1:18" ht="21" customHeight="1">
      <c r="A316" s="71"/>
      <c r="B316" s="103"/>
      <c r="C316" s="48" t="s">
        <v>647</v>
      </c>
      <c r="D316" s="263"/>
      <c r="E316" s="89"/>
      <c r="F316" s="21"/>
      <c r="G316" s="21"/>
      <c r="H316" s="117"/>
      <c r="I316" s="76"/>
      <c r="J316" s="77"/>
      <c r="K316" s="25"/>
      <c r="L316" s="53"/>
      <c r="M316" s="54"/>
      <c r="N316" s="78"/>
      <c r="O316" s="56"/>
      <c r="P316" s="79"/>
      <c r="Q316" s="31"/>
      <c r="R316" s="58"/>
    </row>
    <row r="317" spans="1:18" ht="21" customHeight="1">
      <c r="A317" s="80">
        <v>46</v>
      </c>
      <c r="B317" s="104" t="s">
        <v>646</v>
      </c>
      <c r="C317" s="60" t="s">
        <v>643</v>
      </c>
      <c r="D317" s="90">
        <v>420</v>
      </c>
      <c r="E317" s="62" t="s">
        <v>99</v>
      </c>
      <c r="F317" s="36"/>
      <c r="G317" s="36"/>
      <c r="H317" s="63"/>
      <c r="I317" s="64"/>
      <c r="J317" s="85">
        <f>INT(D317*I317)</f>
        <v>0</v>
      </c>
      <c r="K317" s="40"/>
      <c r="L317" s="67"/>
      <c r="M317" s="68"/>
      <c r="N317" s="43"/>
      <c r="O317" s="86"/>
      <c r="P317" s="87"/>
      <c r="Q317" s="46"/>
      <c r="R317" s="37"/>
    </row>
    <row r="318" spans="1:18" ht="21" customHeight="1">
      <c r="A318" s="17"/>
      <c r="B318" s="103"/>
      <c r="C318" s="48"/>
      <c r="D318" s="263"/>
      <c r="E318" s="89"/>
      <c r="F318" s="21"/>
      <c r="G318" s="21"/>
      <c r="H318" s="117"/>
      <c r="I318" s="76"/>
      <c r="J318" s="77"/>
      <c r="K318" s="25"/>
      <c r="L318" s="53"/>
      <c r="M318" s="54"/>
      <c r="N318" s="95"/>
      <c r="O318" s="56"/>
      <c r="P318" s="79"/>
      <c r="Q318" s="31"/>
      <c r="R318" s="58"/>
    </row>
    <row r="319" spans="1:18" ht="21" customHeight="1">
      <c r="A319" s="80">
        <v>47</v>
      </c>
      <c r="B319" s="104"/>
      <c r="C319" s="60"/>
      <c r="D319" s="90"/>
      <c r="E319" s="62"/>
      <c r="F319" s="36"/>
      <c r="G319" s="36"/>
      <c r="H319" s="37"/>
      <c r="I319" s="64"/>
      <c r="J319" s="85">
        <f>INT(D319*I319)</f>
        <v>0</v>
      </c>
      <c r="K319" s="40"/>
      <c r="L319" s="67"/>
      <c r="M319" s="68"/>
      <c r="N319" s="43"/>
      <c r="O319" s="86"/>
      <c r="P319" s="87"/>
      <c r="Q319" s="46"/>
      <c r="R319" s="37"/>
    </row>
    <row r="320" spans="1:18" ht="21" customHeight="1">
      <c r="A320" s="17"/>
      <c r="B320" s="103"/>
      <c r="C320" s="48"/>
      <c r="D320" s="263"/>
      <c r="E320" s="89"/>
      <c r="F320" s="50"/>
      <c r="G320" s="50"/>
      <c r="H320" s="22"/>
      <c r="I320" s="76"/>
      <c r="J320" s="77"/>
      <c r="K320" s="25"/>
      <c r="L320" s="53"/>
      <c r="M320" s="54"/>
      <c r="N320" s="95"/>
      <c r="O320" s="56"/>
      <c r="P320" s="79"/>
      <c r="Q320" s="31"/>
      <c r="R320" s="58"/>
    </row>
    <row r="321" spans="1:18" ht="21" customHeight="1">
      <c r="A321" s="13">
        <v>48</v>
      </c>
      <c r="B321" s="104" t="s">
        <v>645</v>
      </c>
      <c r="C321" s="60" t="s">
        <v>644</v>
      </c>
      <c r="D321" s="90">
        <v>122</v>
      </c>
      <c r="E321" s="62" t="s">
        <v>102</v>
      </c>
      <c r="F321" s="62"/>
      <c r="G321" s="62"/>
      <c r="H321" s="63"/>
      <c r="I321" s="64"/>
      <c r="J321" s="85">
        <f>INT(D321*I321)</f>
        <v>0</v>
      </c>
      <c r="K321" s="40"/>
      <c r="L321" s="67"/>
      <c r="M321" s="68"/>
      <c r="N321" s="43"/>
      <c r="O321" s="86"/>
      <c r="P321" s="93"/>
      <c r="Q321" s="46"/>
      <c r="R321" s="37"/>
    </row>
    <row r="322" spans="1:18" ht="21" customHeight="1">
      <c r="A322" s="18"/>
      <c r="B322" s="103"/>
      <c r="C322" s="48"/>
      <c r="D322" s="263"/>
      <c r="E322" s="89"/>
      <c r="F322" s="74"/>
      <c r="G322" s="74"/>
      <c r="H322" s="307"/>
      <c r="I322" s="76"/>
      <c r="J322" s="77"/>
      <c r="K322" s="25"/>
      <c r="L322" s="53"/>
      <c r="M322" s="54"/>
      <c r="N322" s="95"/>
      <c r="O322" s="56"/>
      <c r="P322" s="79"/>
      <c r="Q322" s="31"/>
      <c r="R322" s="58"/>
    </row>
    <row r="323" spans="1:18" ht="21" customHeight="1">
      <c r="A323" s="13">
        <v>49</v>
      </c>
      <c r="B323" s="104"/>
      <c r="C323" s="60"/>
      <c r="D323" s="90"/>
      <c r="E323" s="62"/>
      <c r="F323" s="83"/>
      <c r="G323" s="83"/>
      <c r="H323" s="84"/>
      <c r="I323" s="64"/>
      <c r="J323" s="85">
        <f>INT(D323*I323)</f>
        <v>0</v>
      </c>
      <c r="K323" s="40"/>
      <c r="L323" s="67"/>
      <c r="M323" s="68"/>
      <c r="N323" s="43"/>
      <c r="O323" s="86"/>
      <c r="P323" s="93"/>
      <c r="Q323" s="46"/>
      <c r="R323" s="37"/>
    </row>
    <row r="324" spans="1:18" ht="21" customHeight="1">
      <c r="A324" s="17"/>
      <c r="B324" s="72"/>
      <c r="C324" s="48"/>
      <c r="D324" s="88"/>
      <c r="E324" s="89"/>
      <c r="F324" s="89"/>
      <c r="G324" s="89"/>
      <c r="H324" s="307"/>
      <c r="I324" s="76"/>
      <c r="J324" s="77"/>
      <c r="K324" s="25"/>
      <c r="L324" s="53"/>
      <c r="M324" s="54"/>
      <c r="N324" s="95"/>
      <c r="O324" s="96"/>
      <c r="P324" s="79"/>
      <c r="Q324" s="31"/>
      <c r="R324" s="58"/>
    </row>
    <row r="325" spans="1:18" ht="21" customHeight="1">
      <c r="A325" s="13">
        <v>50</v>
      </c>
      <c r="B325" s="81" t="s">
        <v>648</v>
      </c>
      <c r="C325" s="60" t="s">
        <v>649</v>
      </c>
      <c r="D325" s="90">
        <v>140</v>
      </c>
      <c r="E325" s="62" t="s">
        <v>99</v>
      </c>
      <c r="F325" s="62"/>
      <c r="G325" s="62"/>
      <c r="H325" s="84"/>
      <c r="I325" s="64"/>
      <c r="J325" s="85">
        <f>INT(D325*I325)</f>
        <v>0</v>
      </c>
      <c r="K325" s="40"/>
      <c r="L325" s="67"/>
      <c r="M325" s="68"/>
      <c r="N325" s="43"/>
      <c r="O325" s="86"/>
      <c r="P325" s="312"/>
      <c r="Q325" s="46"/>
      <c r="R325" s="37"/>
    </row>
    <row r="326" spans="1:18" ht="21" customHeight="1">
      <c r="A326" s="18"/>
      <c r="B326" s="72"/>
      <c r="C326" s="48"/>
      <c r="D326" s="88"/>
      <c r="E326" s="89"/>
      <c r="F326" s="89"/>
      <c r="G326" s="89"/>
      <c r="H326" s="94"/>
      <c r="I326" s="76"/>
      <c r="J326" s="77"/>
      <c r="K326" s="25"/>
      <c r="L326" s="53"/>
      <c r="M326" s="54"/>
      <c r="N326" s="95"/>
      <c r="O326" s="96"/>
      <c r="P326" s="79"/>
      <c r="Q326" s="31"/>
      <c r="R326" s="58"/>
    </row>
    <row r="327" spans="1:18" ht="21" customHeight="1">
      <c r="A327" s="13">
        <v>51</v>
      </c>
      <c r="B327" s="81"/>
      <c r="C327" s="60" t="s">
        <v>650</v>
      </c>
      <c r="D327" s="90">
        <v>7.7</v>
      </c>
      <c r="E327" s="62" t="s">
        <v>98</v>
      </c>
      <c r="F327" s="62"/>
      <c r="G327" s="62"/>
      <c r="H327" s="84"/>
      <c r="I327" s="64"/>
      <c r="J327" s="85">
        <f>INT(D327*I327)</f>
        <v>0</v>
      </c>
      <c r="K327" s="40"/>
      <c r="L327" s="67"/>
      <c r="M327" s="68"/>
      <c r="N327" s="101"/>
      <c r="O327" s="86"/>
      <c r="P327" s="102"/>
      <c r="Q327" s="46"/>
      <c r="R327" s="37"/>
    </row>
    <row r="328" spans="1:18" ht="21" customHeight="1">
      <c r="A328" s="17"/>
      <c r="B328" s="103"/>
      <c r="C328" s="48"/>
      <c r="D328" s="263"/>
      <c r="E328" s="89"/>
      <c r="F328" s="106"/>
      <c r="G328" s="106"/>
      <c r="H328" s="107"/>
      <c r="I328" s="76"/>
      <c r="J328" s="77"/>
      <c r="K328" s="25"/>
      <c r="L328" s="53"/>
      <c r="M328" s="54"/>
      <c r="N328" s="95"/>
      <c r="O328" s="56"/>
      <c r="P328" s="79"/>
      <c r="Q328" s="31"/>
      <c r="R328" s="58"/>
    </row>
    <row r="329" spans="1:18" ht="21" customHeight="1">
      <c r="A329" s="13">
        <v>52</v>
      </c>
      <c r="B329" s="104"/>
      <c r="C329" s="60"/>
      <c r="D329" s="90"/>
      <c r="E329" s="62"/>
      <c r="F329" s="108"/>
      <c r="G329" s="108"/>
      <c r="H329" s="37"/>
      <c r="I329" s="64"/>
      <c r="J329" s="85">
        <f>INT(D329*I329)</f>
        <v>0</v>
      </c>
      <c r="K329" s="40"/>
      <c r="L329" s="321"/>
      <c r="M329" s="68"/>
      <c r="N329" s="43"/>
      <c r="O329" s="86"/>
      <c r="P329" s="93"/>
      <c r="Q329" s="46"/>
      <c r="R329" s="37"/>
    </row>
    <row r="330" spans="1:18" ht="21" customHeight="1">
      <c r="A330" s="18"/>
      <c r="B330" s="103"/>
      <c r="C330" s="48"/>
      <c r="D330" s="263"/>
      <c r="E330" s="89"/>
      <c r="F330" s="106"/>
      <c r="G330" s="106"/>
      <c r="H330" s="94"/>
      <c r="I330" s="76"/>
      <c r="J330" s="77"/>
      <c r="K330" s="25"/>
      <c r="L330" s="53"/>
      <c r="M330" s="54"/>
      <c r="N330" s="95"/>
      <c r="O330" s="96"/>
      <c r="P330" s="79"/>
      <c r="Q330" s="31"/>
      <c r="R330" s="58"/>
    </row>
    <row r="331" spans="1:18" ht="21" customHeight="1">
      <c r="A331" s="13">
        <v>53</v>
      </c>
      <c r="B331" s="104"/>
      <c r="C331" s="60"/>
      <c r="D331" s="90"/>
      <c r="E331" s="62"/>
      <c r="F331" s="108"/>
      <c r="G331" s="108"/>
      <c r="H331" s="37"/>
      <c r="I331" s="64"/>
      <c r="J331" s="85">
        <f>INT(D331*I331)</f>
        <v>0</v>
      </c>
      <c r="K331" s="40"/>
      <c r="L331" s="67"/>
      <c r="M331" s="68"/>
      <c r="N331" s="101"/>
      <c r="O331" s="86"/>
      <c r="P331" s="93"/>
      <c r="Q331" s="46"/>
      <c r="R331" s="37"/>
    </row>
    <row r="332" spans="1:18" ht="21" customHeight="1">
      <c r="A332" s="18"/>
      <c r="B332" s="103"/>
      <c r="C332" s="48"/>
      <c r="D332" s="263"/>
      <c r="E332" s="89"/>
      <c r="F332" s="106"/>
      <c r="G332" s="106"/>
      <c r="H332" s="94"/>
      <c r="I332" s="76"/>
      <c r="J332" s="77"/>
      <c r="K332" s="25"/>
      <c r="L332" s="53"/>
      <c r="M332" s="54"/>
      <c r="N332" s="78"/>
      <c r="O332" s="96"/>
      <c r="P332" s="79"/>
      <c r="Q332" s="31"/>
      <c r="R332" s="58"/>
    </row>
    <row r="333" spans="1:18" ht="21" customHeight="1">
      <c r="A333" s="13">
        <v>54</v>
      </c>
      <c r="B333" s="104"/>
      <c r="C333" s="60"/>
      <c r="D333" s="90"/>
      <c r="E333" s="62"/>
      <c r="F333" s="108"/>
      <c r="G333" s="108"/>
      <c r="H333" s="37"/>
      <c r="I333" s="64"/>
      <c r="J333" s="85">
        <f>INT(D333*I333)</f>
        <v>0</v>
      </c>
      <c r="K333" s="40"/>
      <c r="L333" s="67"/>
      <c r="M333" s="68"/>
      <c r="N333" s="43"/>
      <c r="O333" s="86"/>
      <c r="P333" s="93"/>
      <c r="Q333" s="46"/>
      <c r="R333" s="37"/>
    </row>
    <row r="334" spans="1:18" ht="21" customHeight="1">
      <c r="A334" s="17"/>
      <c r="B334" s="72"/>
      <c r="C334" s="48"/>
      <c r="D334" s="88"/>
      <c r="E334" s="89"/>
      <c r="F334" s="89"/>
      <c r="G334" s="89"/>
      <c r="H334" s="94"/>
      <c r="I334" s="76"/>
      <c r="J334" s="77"/>
      <c r="K334" s="25"/>
      <c r="L334" s="53"/>
      <c r="M334" s="54"/>
      <c r="N334" s="95"/>
      <c r="O334" s="96"/>
      <c r="P334" s="79"/>
      <c r="Q334" s="31"/>
      <c r="R334" s="58"/>
    </row>
    <row r="335" spans="1:18" ht="21" customHeight="1">
      <c r="A335" s="13">
        <v>55</v>
      </c>
      <c r="B335" s="81"/>
      <c r="C335" s="60"/>
      <c r="D335" s="90"/>
      <c r="E335" s="62"/>
      <c r="F335" s="62"/>
      <c r="G335" s="62"/>
      <c r="H335" s="98"/>
      <c r="I335" s="64"/>
      <c r="J335" s="85">
        <f t="shared" ref="J335" si="19">INT(D335*I335)</f>
        <v>0</v>
      </c>
      <c r="K335" s="40"/>
      <c r="L335" s="67"/>
      <c r="M335" s="68"/>
      <c r="N335" s="105"/>
      <c r="O335" s="86"/>
      <c r="P335" s="93"/>
      <c r="Q335" s="46"/>
      <c r="R335" s="37"/>
    </row>
    <row r="336" spans="1:18" ht="21" customHeight="1">
      <c r="A336" s="17"/>
      <c r="B336" s="72"/>
      <c r="C336" s="48"/>
      <c r="D336" s="263"/>
      <c r="E336" s="89"/>
      <c r="F336" s="89"/>
      <c r="G336" s="89"/>
      <c r="H336" s="94"/>
      <c r="I336" s="76"/>
      <c r="J336" s="77"/>
      <c r="K336" s="25"/>
      <c r="L336" s="53"/>
      <c r="M336" s="54"/>
      <c r="N336" s="95"/>
      <c r="O336" s="96"/>
      <c r="P336" s="79"/>
      <c r="Q336" s="31"/>
      <c r="R336" s="58"/>
    </row>
    <row r="337" spans="1:18" ht="21" customHeight="1">
      <c r="A337" s="13">
        <v>56</v>
      </c>
      <c r="B337" s="81"/>
      <c r="C337" s="60"/>
      <c r="D337" s="90"/>
      <c r="E337" s="62"/>
      <c r="F337" s="62"/>
      <c r="G337" s="62"/>
      <c r="H337" s="98"/>
      <c r="I337" s="64"/>
      <c r="J337" s="85">
        <f t="shared" ref="J337" si="20">INT(D337*I337)</f>
        <v>0</v>
      </c>
      <c r="K337" s="40"/>
      <c r="L337" s="67"/>
      <c r="M337" s="68"/>
      <c r="N337" s="43"/>
      <c r="O337" s="86"/>
      <c r="P337" s="93"/>
      <c r="Q337" s="46"/>
      <c r="R337" s="37"/>
    </row>
    <row r="338" spans="1:18" ht="21" customHeight="1">
      <c r="A338" s="17"/>
      <c r="B338" s="72"/>
      <c r="C338" s="48"/>
      <c r="D338" s="263"/>
      <c r="E338" s="89"/>
      <c r="F338" s="106"/>
      <c r="G338" s="106"/>
      <c r="H338" s="22"/>
      <c r="I338" s="76"/>
      <c r="J338" s="77"/>
      <c r="K338" s="25"/>
      <c r="L338" s="53"/>
      <c r="M338" s="54"/>
      <c r="N338" s="95"/>
      <c r="O338" s="96"/>
      <c r="P338" s="79"/>
      <c r="Q338" s="31"/>
      <c r="R338" s="58"/>
    </row>
    <row r="339" spans="1:18" ht="21" customHeight="1">
      <c r="A339" s="13">
        <v>57</v>
      </c>
      <c r="B339" s="81"/>
      <c r="C339" s="60"/>
      <c r="D339" s="90"/>
      <c r="E339" s="62"/>
      <c r="F339" s="108"/>
      <c r="G339" s="108"/>
      <c r="H339" s="100"/>
      <c r="I339" s="64"/>
      <c r="J339" s="85">
        <f t="shared" ref="J339" si="21">INT(D339*I339)</f>
        <v>0</v>
      </c>
      <c r="K339" s="40"/>
      <c r="L339" s="67"/>
      <c r="M339" s="68"/>
      <c r="N339" s="43"/>
      <c r="O339" s="86"/>
      <c r="P339" s="93"/>
      <c r="Q339" s="46"/>
      <c r="R339" s="37"/>
    </row>
    <row r="340" spans="1:18" ht="21" customHeight="1">
      <c r="A340" s="17"/>
      <c r="B340" s="103"/>
      <c r="C340" s="48"/>
      <c r="D340" s="263"/>
      <c r="E340" s="89"/>
      <c r="F340" s="21"/>
      <c r="G340" s="21"/>
      <c r="H340" s="117"/>
      <c r="I340" s="76"/>
      <c r="J340" s="77"/>
      <c r="K340" s="25"/>
      <c r="L340" s="53"/>
      <c r="M340" s="54"/>
      <c r="N340" s="95"/>
      <c r="O340" s="96"/>
      <c r="P340" s="79"/>
      <c r="Q340" s="31"/>
      <c r="R340" s="58"/>
    </row>
    <row r="341" spans="1:18" ht="21" customHeight="1">
      <c r="A341" s="13">
        <v>58</v>
      </c>
      <c r="B341" s="104"/>
      <c r="C341" s="60"/>
      <c r="D341" s="90"/>
      <c r="E341" s="62"/>
      <c r="F341" s="36"/>
      <c r="G341" s="36"/>
      <c r="H341" s="63"/>
      <c r="I341" s="64"/>
      <c r="J341" s="85">
        <f t="shared" ref="J341" si="22">INT(D341*I341)</f>
        <v>0</v>
      </c>
      <c r="K341" s="40"/>
      <c r="L341" s="67"/>
      <c r="M341" s="68"/>
      <c r="N341" s="43"/>
      <c r="O341" s="86"/>
      <c r="P341" s="93"/>
      <c r="Q341" s="46"/>
      <c r="R341" s="37"/>
    </row>
    <row r="342" spans="1:18" ht="21" customHeight="1">
      <c r="A342" s="17"/>
      <c r="B342" s="103"/>
      <c r="C342" s="48"/>
      <c r="D342" s="263"/>
      <c r="E342" s="89"/>
      <c r="F342" s="21"/>
      <c r="G342" s="21"/>
      <c r="H342" s="117"/>
      <c r="I342" s="76"/>
      <c r="J342" s="77"/>
      <c r="K342" s="25"/>
      <c r="L342" s="53"/>
      <c r="M342" s="54"/>
      <c r="N342" s="95"/>
      <c r="O342" s="96"/>
      <c r="P342" s="79"/>
      <c r="Q342" s="31"/>
      <c r="R342" s="58"/>
    </row>
    <row r="343" spans="1:18" ht="21" customHeight="1">
      <c r="A343" s="13">
        <v>59</v>
      </c>
      <c r="B343" s="104"/>
      <c r="C343" s="60"/>
      <c r="D343" s="90"/>
      <c r="E343" s="62"/>
      <c r="F343" s="36"/>
      <c r="G343" s="36"/>
      <c r="H343" s="37"/>
      <c r="I343" s="64"/>
      <c r="J343" s="85">
        <f t="shared" ref="J343" si="23">INT(D343*I343)</f>
        <v>0</v>
      </c>
      <c r="K343" s="40"/>
      <c r="L343" s="67"/>
      <c r="M343" s="68"/>
      <c r="N343" s="43"/>
      <c r="O343" s="86"/>
      <c r="P343" s="93"/>
      <c r="Q343" s="46"/>
      <c r="R343" s="37"/>
    </row>
    <row r="344" spans="1:18" ht="21" customHeight="1">
      <c r="A344" s="17"/>
      <c r="B344" s="103"/>
      <c r="C344" s="48"/>
      <c r="D344" s="263"/>
      <c r="E344" s="89"/>
      <c r="F344" s="50"/>
      <c r="G344" s="50"/>
      <c r="H344" s="22"/>
      <c r="I344" s="76"/>
      <c r="J344" s="77"/>
      <c r="K344" s="25"/>
      <c r="L344" s="53"/>
      <c r="M344" s="54"/>
      <c r="N344" s="95"/>
      <c r="O344" s="56"/>
      <c r="P344" s="79"/>
      <c r="Q344" s="31"/>
      <c r="R344" s="58"/>
    </row>
    <row r="345" spans="1:18" ht="21" customHeight="1">
      <c r="A345" s="13">
        <v>60</v>
      </c>
      <c r="B345" s="104"/>
      <c r="C345" s="60"/>
      <c r="D345" s="90"/>
      <c r="E345" s="62"/>
      <c r="F345" s="62"/>
      <c r="G345" s="62"/>
      <c r="H345" s="63"/>
      <c r="I345" s="64"/>
      <c r="J345" s="85">
        <f t="shared" ref="J345" si="24">INT(D345*I345)</f>
        <v>0</v>
      </c>
      <c r="K345" s="40"/>
      <c r="L345" s="67"/>
      <c r="M345" s="68"/>
      <c r="N345" s="43"/>
      <c r="O345" s="86"/>
      <c r="P345" s="93"/>
      <c r="Q345" s="46"/>
      <c r="R345" s="37"/>
    </row>
    <row r="346" spans="1:18" ht="21" customHeight="1">
      <c r="A346" s="17"/>
      <c r="B346" s="103"/>
      <c r="C346" s="48"/>
      <c r="D346" s="263"/>
      <c r="E346" s="89"/>
      <c r="F346" s="74"/>
      <c r="G346" s="74"/>
      <c r="H346" s="307"/>
      <c r="I346" s="76"/>
      <c r="J346" s="77"/>
      <c r="K346" s="25"/>
      <c r="L346" s="53"/>
      <c r="M346" s="54"/>
      <c r="N346" s="95"/>
      <c r="O346" s="56"/>
      <c r="P346" s="79"/>
      <c r="Q346" s="31"/>
      <c r="R346" s="58"/>
    </row>
    <row r="347" spans="1:18" ht="21" customHeight="1">
      <c r="A347" s="13">
        <v>61</v>
      </c>
      <c r="B347" s="104"/>
      <c r="C347" s="60"/>
      <c r="D347" s="90"/>
      <c r="E347" s="62"/>
      <c r="F347" s="83"/>
      <c r="G347" s="83"/>
      <c r="H347" s="84"/>
      <c r="I347" s="64"/>
      <c r="J347" s="85">
        <f t="shared" ref="J347" si="25">INT(D347*I347)</f>
        <v>0</v>
      </c>
      <c r="K347" s="40"/>
      <c r="L347" s="67"/>
      <c r="M347" s="68"/>
      <c r="N347" s="43"/>
      <c r="O347" s="86"/>
      <c r="P347" s="93"/>
      <c r="Q347" s="46"/>
      <c r="R347" s="37"/>
    </row>
    <row r="348" spans="1:18" ht="21" customHeight="1">
      <c r="A348" s="17"/>
      <c r="B348" s="72"/>
      <c r="C348" s="48"/>
      <c r="D348" s="88"/>
      <c r="E348" s="89"/>
      <c r="F348" s="89"/>
      <c r="G348" s="89"/>
      <c r="H348" s="307"/>
      <c r="I348" s="76"/>
      <c r="J348" s="77"/>
      <c r="K348" s="25"/>
      <c r="L348" s="53"/>
      <c r="M348" s="54"/>
      <c r="N348" s="95"/>
      <c r="O348" s="56"/>
      <c r="P348" s="79"/>
      <c r="Q348" s="31"/>
      <c r="R348" s="58"/>
    </row>
    <row r="349" spans="1:18" ht="21" customHeight="1">
      <c r="A349" s="13">
        <v>62</v>
      </c>
      <c r="B349" s="81"/>
      <c r="C349" s="60"/>
      <c r="D349" s="90"/>
      <c r="E349" s="62"/>
      <c r="F349" s="62"/>
      <c r="G349" s="62"/>
      <c r="H349" s="84"/>
      <c r="I349" s="64"/>
      <c r="J349" s="85">
        <f t="shared" ref="J349" si="26">INT(D349*I349)</f>
        <v>0</v>
      </c>
      <c r="K349" s="40"/>
      <c r="L349" s="67"/>
      <c r="M349" s="68"/>
      <c r="N349" s="43"/>
      <c r="O349" s="86"/>
      <c r="P349" s="93"/>
      <c r="Q349" s="46"/>
      <c r="R349" s="37"/>
    </row>
    <row r="350" spans="1:18" ht="21" customHeight="1">
      <c r="A350" s="17"/>
      <c r="B350" s="72"/>
      <c r="C350" s="48"/>
      <c r="D350" s="88"/>
      <c r="E350" s="89"/>
      <c r="F350" s="89"/>
      <c r="G350" s="89"/>
      <c r="H350" s="94"/>
      <c r="I350" s="76"/>
      <c r="J350" s="77"/>
      <c r="K350" s="25"/>
      <c r="L350" s="53"/>
      <c r="M350" s="54"/>
      <c r="N350" s="95"/>
      <c r="O350" s="56"/>
      <c r="P350" s="79"/>
      <c r="Q350" s="109"/>
      <c r="R350" s="58"/>
    </row>
    <row r="351" spans="1:18" ht="21" customHeight="1">
      <c r="A351" s="13">
        <v>63</v>
      </c>
      <c r="B351" s="81"/>
      <c r="C351" s="60"/>
      <c r="D351" s="90"/>
      <c r="E351" s="62"/>
      <c r="F351" s="62"/>
      <c r="G351" s="62"/>
      <c r="H351" s="84"/>
      <c r="I351" s="64"/>
      <c r="J351" s="85">
        <f t="shared" ref="J351" si="27">INT(D351*I351)</f>
        <v>0</v>
      </c>
      <c r="K351" s="40"/>
      <c r="L351" s="110"/>
      <c r="M351" s="54"/>
      <c r="N351" s="101"/>
      <c r="O351" s="111"/>
      <c r="P351" s="102"/>
      <c r="Q351" s="112"/>
      <c r="R351" s="94"/>
    </row>
    <row r="352" spans="1:18" ht="21" customHeight="1">
      <c r="A352" s="17"/>
      <c r="B352" s="72"/>
      <c r="C352" s="113"/>
      <c r="D352" s="264"/>
      <c r="E352" s="115"/>
      <c r="F352" s="116"/>
      <c r="G352" s="116"/>
      <c r="H352" s="117"/>
      <c r="I352" s="118"/>
      <c r="J352" s="119"/>
      <c r="K352" s="120"/>
      <c r="L352" s="121"/>
      <c r="M352" s="122"/>
      <c r="N352" s="92"/>
      <c r="O352" s="56"/>
      <c r="P352" s="79"/>
      <c r="Q352" s="31"/>
      <c r="R352" s="58"/>
    </row>
    <row r="353" spans="1:18" ht="21" customHeight="1" thickBot="1">
      <c r="A353" s="123">
        <v>64</v>
      </c>
      <c r="B353" s="141" t="s">
        <v>18</v>
      </c>
      <c r="C353" s="125"/>
      <c r="D353" s="265"/>
      <c r="E353" s="127"/>
      <c r="F353" s="128"/>
      <c r="G353" s="128"/>
      <c r="H353" s="129"/>
      <c r="I353" s="130"/>
      <c r="J353" s="131">
        <f>SUM(J226:J351)</f>
        <v>0</v>
      </c>
      <c r="K353" s="132"/>
      <c r="L353" s="133"/>
      <c r="M353" s="134"/>
      <c r="N353" s="135"/>
      <c r="O353" s="136"/>
      <c r="P353" s="137"/>
      <c r="Q353" s="138"/>
      <c r="R353"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7" manualBreakCount="7">
    <brk id="45" max="16383" man="1"/>
    <brk id="89" max="16383" man="1"/>
    <brk id="133" max="16383" man="1"/>
    <brk id="177" max="16383" man="1"/>
    <brk id="221" max="16383" man="1"/>
    <brk id="265" max="16383" man="1"/>
    <brk id="309" max="16383" man="1"/>
  </rowBreaks>
  <colBreaks count="1" manualBreakCount="1">
    <brk id="1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7"/>
  <sheetViews>
    <sheetView view="pageBreakPreview" topLeftCell="A34" zoomScale="80" zoomScaleNormal="100" zoomScaleSheetLayoutView="80" workbookViewId="0">
      <selection activeCell="J45" sqref="J4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59" t="s">
        <v>563</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t="s">
        <v>719</v>
      </c>
      <c r="B5" s="59" t="s">
        <v>665</v>
      </c>
      <c r="C5" s="60"/>
      <c r="D5" s="61"/>
      <c r="E5" s="62"/>
      <c r="F5" s="62"/>
      <c r="G5" s="62"/>
      <c r="H5" s="63"/>
      <c r="I5" s="64"/>
      <c r="J5" s="85"/>
      <c r="K5" s="66"/>
      <c r="L5" s="67"/>
      <c r="M5" s="68"/>
      <c r="N5" s="69"/>
      <c r="O5" s="44"/>
      <c r="P5" s="70"/>
      <c r="Q5" s="46"/>
      <c r="R5" s="37"/>
    </row>
    <row r="6" spans="1:18" ht="21" customHeight="1">
      <c r="A6" s="71"/>
      <c r="B6" s="72"/>
      <c r="C6" s="337"/>
      <c r="D6" s="73"/>
      <c r="E6" s="74"/>
      <c r="F6" s="74"/>
      <c r="G6" s="74"/>
      <c r="H6" s="75"/>
      <c r="I6" s="140"/>
      <c r="J6" s="116"/>
      <c r="K6" s="25"/>
      <c r="L6" s="53"/>
      <c r="M6" s="54"/>
      <c r="N6" s="78"/>
      <c r="O6" s="56"/>
      <c r="P6" s="79"/>
      <c r="Q6" s="31"/>
      <c r="R6" s="58"/>
    </row>
    <row r="7" spans="1:18" ht="21" customHeight="1">
      <c r="A7" s="80"/>
      <c r="B7" s="81"/>
      <c r="C7" s="332"/>
      <c r="D7" s="328"/>
      <c r="E7" s="62"/>
      <c r="F7" s="83"/>
      <c r="G7" s="83"/>
      <c r="H7" s="84"/>
      <c r="I7" s="64"/>
      <c r="J7" s="85"/>
      <c r="K7" s="40"/>
      <c r="L7" s="67"/>
      <c r="M7" s="68"/>
      <c r="N7" s="43"/>
      <c r="O7" s="86"/>
      <c r="P7" s="87"/>
      <c r="Q7" s="46"/>
      <c r="R7" s="37"/>
    </row>
    <row r="8" spans="1:18" ht="21" customHeight="1">
      <c r="A8" s="71"/>
      <c r="B8" s="72"/>
      <c r="C8" s="331"/>
      <c r="D8" s="306"/>
      <c r="E8" s="89"/>
      <c r="F8" s="89"/>
      <c r="G8" s="89"/>
      <c r="H8" s="75"/>
      <c r="I8" s="76"/>
      <c r="J8" s="77"/>
      <c r="K8" s="25"/>
      <c r="L8" s="53"/>
      <c r="M8" s="54"/>
      <c r="N8" s="55"/>
      <c r="O8" s="56"/>
      <c r="P8" s="79"/>
      <c r="Q8" s="31"/>
      <c r="R8" s="58"/>
    </row>
    <row r="9" spans="1:18" ht="21" customHeight="1">
      <c r="A9" s="80">
        <v>1</v>
      </c>
      <c r="B9" s="81" t="s">
        <v>180</v>
      </c>
      <c r="C9" s="332"/>
      <c r="D9" s="297">
        <v>1</v>
      </c>
      <c r="E9" s="62" t="s">
        <v>127</v>
      </c>
      <c r="F9" s="62"/>
      <c r="G9" s="62"/>
      <c r="H9" s="84"/>
      <c r="I9" s="64"/>
      <c r="J9" s="85"/>
      <c r="K9" s="40"/>
      <c r="L9" s="67"/>
      <c r="M9" s="68"/>
      <c r="N9" s="69"/>
      <c r="O9" s="86"/>
      <c r="P9" s="87"/>
      <c r="Q9" s="46"/>
      <c r="R9" s="37"/>
    </row>
    <row r="10" spans="1:18" ht="21" customHeight="1">
      <c r="A10" s="17"/>
      <c r="B10" s="72"/>
      <c r="C10" s="331"/>
      <c r="D10" s="306"/>
      <c r="E10" s="89"/>
      <c r="F10" s="89"/>
      <c r="G10" s="89"/>
      <c r="H10" s="58"/>
      <c r="I10" s="76"/>
      <c r="J10" s="77"/>
      <c r="K10" s="25"/>
      <c r="L10" s="53"/>
      <c r="M10" s="54"/>
      <c r="N10" s="92"/>
      <c r="O10" s="56"/>
      <c r="P10" s="79"/>
      <c r="Q10" s="31"/>
      <c r="R10" s="58"/>
    </row>
    <row r="11" spans="1:18" ht="21" customHeight="1">
      <c r="A11" s="80">
        <v>2</v>
      </c>
      <c r="B11" s="81" t="s">
        <v>188</v>
      </c>
      <c r="C11" s="332"/>
      <c r="D11" s="297">
        <v>1</v>
      </c>
      <c r="E11" s="62" t="s">
        <v>127</v>
      </c>
      <c r="F11" s="62"/>
      <c r="G11" s="62"/>
      <c r="H11" s="84"/>
      <c r="I11" s="64"/>
      <c r="J11" s="85"/>
      <c r="K11" s="40"/>
      <c r="L11" s="67"/>
      <c r="M11" s="68"/>
      <c r="N11" s="69"/>
      <c r="O11" s="86"/>
      <c r="P11" s="93"/>
      <c r="Q11" s="46"/>
      <c r="R11" s="37"/>
    </row>
    <row r="12" spans="1:18" ht="21" customHeight="1">
      <c r="A12" s="17"/>
      <c r="B12" s="72"/>
      <c r="C12" s="331"/>
      <c r="D12" s="306"/>
      <c r="E12" s="89"/>
      <c r="F12" s="89"/>
      <c r="G12" s="89"/>
      <c r="H12" s="94"/>
      <c r="I12" s="76"/>
      <c r="J12" s="77"/>
      <c r="K12" s="25"/>
      <c r="L12" s="53"/>
      <c r="M12" s="54"/>
      <c r="N12" s="92"/>
      <c r="O12" s="56"/>
      <c r="P12" s="79"/>
      <c r="Q12" s="31"/>
      <c r="R12" s="58"/>
    </row>
    <row r="13" spans="1:18" ht="21" customHeight="1">
      <c r="A13" s="13">
        <v>3</v>
      </c>
      <c r="B13" s="81" t="s">
        <v>200</v>
      </c>
      <c r="C13" s="332"/>
      <c r="D13" s="297">
        <v>1</v>
      </c>
      <c r="E13" s="62" t="s">
        <v>127</v>
      </c>
      <c r="F13" s="62"/>
      <c r="G13" s="62"/>
      <c r="H13" s="37"/>
      <c r="I13" s="64"/>
      <c r="J13" s="85"/>
      <c r="K13" s="40"/>
      <c r="L13" s="67"/>
      <c r="M13" s="68"/>
      <c r="N13" s="69"/>
      <c r="O13" s="86"/>
      <c r="P13" s="93"/>
      <c r="Q13" s="46"/>
      <c r="R13" s="37"/>
    </row>
    <row r="14" spans="1:18" ht="21" customHeight="1">
      <c r="A14" s="18"/>
      <c r="B14" s="72"/>
      <c r="C14" s="331"/>
      <c r="D14" s="306"/>
      <c r="E14" s="89"/>
      <c r="F14" s="74"/>
      <c r="G14" s="74"/>
      <c r="H14" s="94"/>
      <c r="I14" s="76"/>
      <c r="J14" s="77"/>
      <c r="K14" s="25"/>
      <c r="L14" s="53"/>
      <c r="M14" s="54"/>
      <c r="N14" s="95"/>
      <c r="O14" s="96"/>
      <c r="P14" s="79"/>
      <c r="Q14" s="31"/>
      <c r="R14" s="58"/>
    </row>
    <row r="15" spans="1:18" ht="21" customHeight="1">
      <c r="A15" s="13">
        <v>4</v>
      </c>
      <c r="B15" s="81" t="s">
        <v>721</v>
      </c>
      <c r="C15" s="336"/>
      <c r="D15" s="297">
        <v>1</v>
      </c>
      <c r="E15" s="62" t="s">
        <v>127</v>
      </c>
      <c r="F15" s="97"/>
      <c r="G15" s="97"/>
      <c r="H15" s="98"/>
      <c r="I15" s="64"/>
      <c r="J15" s="85"/>
      <c r="K15" s="40"/>
      <c r="L15" s="67"/>
      <c r="M15" s="68"/>
      <c r="N15" s="43"/>
      <c r="O15" s="86"/>
      <c r="P15" s="93"/>
      <c r="Q15" s="46"/>
      <c r="R15" s="37"/>
    </row>
    <row r="16" spans="1:18" ht="21" customHeight="1">
      <c r="A16" s="17"/>
      <c r="B16" s="72"/>
      <c r="C16" s="331"/>
      <c r="D16" s="306"/>
      <c r="E16" s="89"/>
      <c r="F16" s="74"/>
      <c r="G16" s="74"/>
      <c r="H16" s="22"/>
      <c r="I16" s="76"/>
      <c r="J16" s="77"/>
      <c r="K16" s="25"/>
      <c r="L16" s="53"/>
      <c r="M16" s="54"/>
      <c r="N16" s="95"/>
      <c r="O16" s="96"/>
      <c r="P16" s="79"/>
      <c r="Q16" s="31"/>
      <c r="R16" s="58"/>
    </row>
    <row r="17" spans="1:18" ht="21" customHeight="1">
      <c r="A17" s="13">
        <v>5</v>
      </c>
      <c r="B17" s="81" t="s">
        <v>208</v>
      </c>
      <c r="C17" s="332"/>
      <c r="D17" s="297">
        <v>1</v>
      </c>
      <c r="E17" s="62" t="s">
        <v>127</v>
      </c>
      <c r="F17" s="97"/>
      <c r="G17" s="97"/>
      <c r="H17" s="100"/>
      <c r="I17" s="64"/>
      <c r="J17" s="85"/>
      <c r="K17" s="40"/>
      <c r="L17" s="67"/>
      <c r="M17" s="68"/>
      <c r="N17" s="43"/>
      <c r="O17" s="86"/>
      <c r="P17" s="93"/>
      <c r="Q17" s="46"/>
      <c r="R17" s="37"/>
    </row>
    <row r="18" spans="1:18" ht="21" customHeight="1">
      <c r="A18" s="18"/>
      <c r="B18" s="72"/>
      <c r="C18" s="331"/>
      <c r="D18" s="306"/>
      <c r="E18" s="89"/>
      <c r="F18" s="74"/>
      <c r="G18" s="74"/>
      <c r="H18" s="22"/>
      <c r="I18" s="76"/>
      <c r="J18" s="77"/>
      <c r="K18" s="25"/>
      <c r="L18" s="53"/>
      <c r="M18" s="54"/>
      <c r="N18" s="95"/>
      <c r="O18" s="96"/>
      <c r="P18" s="79"/>
      <c r="Q18" s="31"/>
      <c r="R18" s="58"/>
    </row>
    <row r="19" spans="1:18" ht="21" customHeight="1">
      <c r="A19" s="13">
        <v>6</v>
      </c>
      <c r="B19" s="81" t="s">
        <v>216</v>
      </c>
      <c r="C19" s="332"/>
      <c r="D19" s="297">
        <v>1</v>
      </c>
      <c r="E19" s="62" t="s">
        <v>127</v>
      </c>
      <c r="F19" s="97"/>
      <c r="G19" s="97"/>
      <c r="H19" s="63"/>
      <c r="I19" s="64"/>
      <c r="J19" s="85"/>
      <c r="K19" s="40"/>
      <c r="L19" s="67"/>
      <c r="M19" s="68"/>
      <c r="N19" s="101"/>
      <c r="O19" s="86"/>
      <c r="P19" s="102"/>
      <c r="Q19" s="46"/>
      <c r="R19" s="37"/>
    </row>
    <row r="20" spans="1:18" ht="21" customHeight="1">
      <c r="A20" s="17"/>
      <c r="B20" s="72"/>
      <c r="C20" s="331"/>
      <c r="D20" s="326"/>
      <c r="E20" s="89"/>
      <c r="F20" s="89"/>
      <c r="G20" s="89"/>
      <c r="H20" s="58"/>
      <c r="I20" s="76"/>
      <c r="J20" s="77"/>
      <c r="K20" s="25"/>
      <c r="L20" s="53"/>
      <c r="M20" s="54"/>
      <c r="N20" s="92"/>
      <c r="O20" s="56"/>
      <c r="P20" s="79"/>
      <c r="Q20" s="31"/>
      <c r="R20" s="58"/>
    </row>
    <row r="21" spans="1:18" ht="21" customHeight="1">
      <c r="A21" s="13"/>
      <c r="B21" s="81"/>
      <c r="C21" s="332"/>
      <c r="D21" s="297"/>
      <c r="E21" s="62"/>
      <c r="F21" s="62"/>
      <c r="G21" s="62"/>
      <c r="H21" s="37"/>
      <c r="I21" s="64"/>
      <c r="J21" s="85"/>
      <c r="K21" s="40"/>
      <c r="L21" s="67"/>
      <c r="M21" s="68"/>
      <c r="N21" s="69"/>
      <c r="O21" s="86"/>
      <c r="P21" s="93"/>
      <c r="Q21" s="46"/>
      <c r="R21" s="37"/>
    </row>
    <row r="22" spans="1:18" ht="21" customHeight="1">
      <c r="A22" s="18"/>
      <c r="B22" s="72"/>
      <c r="C22" s="331"/>
      <c r="D22" s="306"/>
      <c r="E22" s="89"/>
      <c r="F22" s="74"/>
      <c r="G22" s="74"/>
      <c r="H22" s="22"/>
      <c r="I22" s="76"/>
      <c r="J22" s="77"/>
      <c r="K22" s="25"/>
      <c r="L22" s="53"/>
      <c r="M22" s="54"/>
      <c r="N22" s="78"/>
      <c r="O22" s="96"/>
      <c r="P22" s="79"/>
      <c r="Q22" s="31"/>
      <c r="R22" s="58"/>
    </row>
    <row r="23" spans="1:18" ht="21" customHeight="1">
      <c r="A23" s="13"/>
      <c r="B23" s="81"/>
      <c r="C23" s="332"/>
      <c r="D23" s="297"/>
      <c r="E23" s="62"/>
      <c r="F23" s="97"/>
      <c r="G23" s="97"/>
      <c r="H23" s="63"/>
      <c r="I23" s="64"/>
      <c r="J23" s="85"/>
      <c r="K23" s="40"/>
      <c r="L23" s="67"/>
      <c r="M23" s="68"/>
      <c r="N23" s="43"/>
      <c r="O23" s="86"/>
      <c r="P23" s="93"/>
      <c r="Q23" s="46"/>
      <c r="R23" s="37"/>
    </row>
    <row r="24" spans="1:18" ht="21" customHeight="1">
      <c r="A24" s="18"/>
      <c r="B24" s="72"/>
      <c r="C24" s="331"/>
      <c r="D24" s="326"/>
      <c r="E24" s="89"/>
      <c r="F24" s="74"/>
      <c r="G24" s="74"/>
      <c r="H24" s="22"/>
      <c r="I24" s="76"/>
      <c r="J24" s="77"/>
      <c r="K24" s="25"/>
      <c r="L24" s="53"/>
      <c r="M24" s="54"/>
      <c r="N24" s="78"/>
      <c r="O24" s="96"/>
      <c r="P24" s="79"/>
      <c r="Q24" s="31"/>
      <c r="R24" s="58"/>
    </row>
    <row r="25" spans="1:18" ht="21" customHeight="1">
      <c r="A25" s="13" t="s">
        <v>720</v>
      </c>
      <c r="B25" s="81" t="s">
        <v>722</v>
      </c>
      <c r="C25" s="332"/>
      <c r="D25" s="297"/>
      <c r="E25" s="62"/>
      <c r="F25" s="97"/>
      <c r="G25" s="97"/>
      <c r="H25" s="63"/>
      <c r="I25" s="64"/>
      <c r="J25" s="85"/>
      <c r="K25" s="40"/>
      <c r="L25" s="67"/>
      <c r="M25" s="68"/>
      <c r="N25" s="43"/>
      <c r="O25" s="86"/>
      <c r="P25" s="93"/>
      <c r="Q25" s="46"/>
      <c r="R25" s="37"/>
    </row>
    <row r="26" spans="1:18" ht="21" customHeight="1">
      <c r="A26" s="17"/>
      <c r="B26" s="103"/>
      <c r="C26" s="331"/>
      <c r="D26" s="326"/>
      <c r="E26" s="89"/>
      <c r="F26" s="74"/>
      <c r="G26" s="74"/>
      <c r="H26" s="75"/>
      <c r="I26" s="76"/>
      <c r="J26" s="77"/>
      <c r="K26" s="25"/>
      <c r="L26" s="53"/>
      <c r="M26" s="54"/>
      <c r="N26" s="95"/>
      <c r="O26" s="96"/>
      <c r="P26" s="79"/>
      <c r="Q26" s="31"/>
      <c r="R26" s="58"/>
    </row>
    <row r="27" spans="1:18" ht="21" customHeight="1">
      <c r="A27" s="13"/>
      <c r="B27" s="104"/>
      <c r="C27" s="332"/>
      <c r="D27" s="297"/>
      <c r="E27" s="62"/>
      <c r="F27" s="97"/>
      <c r="G27" s="97"/>
      <c r="H27" s="84"/>
      <c r="I27" s="64"/>
      <c r="J27" s="85"/>
      <c r="K27" s="40"/>
      <c r="L27" s="67"/>
      <c r="M27" s="68"/>
      <c r="N27" s="105"/>
      <c r="O27" s="86"/>
      <c r="P27" s="93"/>
      <c r="Q27" s="46"/>
      <c r="R27" s="37"/>
    </row>
    <row r="28" spans="1:18" ht="21" customHeight="1">
      <c r="A28" s="17"/>
      <c r="B28" s="103"/>
      <c r="C28" s="331"/>
      <c r="D28" s="306"/>
      <c r="E28" s="89"/>
      <c r="F28" s="106"/>
      <c r="G28" s="106"/>
      <c r="H28" s="107"/>
      <c r="I28" s="76"/>
      <c r="J28" s="77"/>
      <c r="K28" s="25"/>
      <c r="L28" s="53"/>
      <c r="M28" s="54"/>
      <c r="N28" s="95"/>
      <c r="O28" s="96"/>
      <c r="P28" s="79"/>
      <c r="Q28" s="31"/>
      <c r="R28" s="58"/>
    </row>
    <row r="29" spans="1:18" ht="21" customHeight="1">
      <c r="A29" s="13">
        <v>1</v>
      </c>
      <c r="B29" s="104" t="s">
        <v>223</v>
      </c>
      <c r="C29" s="332"/>
      <c r="D29" s="297">
        <v>1</v>
      </c>
      <c r="E29" s="62" t="s">
        <v>127</v>
      </c>
      <c r="F29" s="108"/>
      <c r="G29" s="108"/>
      <c r="H29" s="37"/>
      <c r="I29" s="64"/>
      <c r="J29" s="85"/>
      <c r="K29" s="40"/>
      <c r="L29" s="67"/>
      <c r="M29" s="68"/>
      <c r="N29" s="43"/>
      <c r="O29" s="86"/>
      <c r="P29" s="93"/>
      <c r="Q29" s="46"/>
      <c r="R29" s="37"/>
    </row>
    <row r="30" spans="1:18" ht="21" customHeight="1">
      <c r="A30" s="17"/>
      <c r="B30" s="103"/>
      <c r="C30" s="331"/>
      <c r="D30" s="306"/>
      <c r="E30" s="89"/>
      <c r="F30" s="106"/>
      <c r="G30" s="106"/>
      <c r="H30" s="107"/>
      <c r="I30" s="76"/>
      <c r="J30" s="77"/>
      <c r="K30" s="25"/>
      <c r="L30" s="53"/>
      <c r="M30" s="54"/>
      <c r="N30" s="95"/>
      <c r="O30" s="96"/>
      <c r="P30" s="79"/>
      <c r="Q30" s="31"/>
      <c r="R30" s="58"/>
    </row>
    <row r="31" spans="1:18" ht="21" customHeight="1">
      <c r="A31" s="13">
        <v>2</v>
      </c>
      <c r="B31" s="104" t="s">
        <v>225</v>
      </c>
      <c r="C31" s="332"/>
      <c r="D31" s="297">
        <v>1</v>
      </c>
      <c r="E31" s="62" t="s">
        <v>127</v>
      </c>
      <c r="F31" s="108"/>
      <c r="G31" s="108"/>
      <c r="H31" s="37"/>
      <c r="I31" s="64"/>
      <c r="J31" s="85"/>
      <c r="K31" s="40"/>
      <c r="L31" s="67"/>
      <c r="M31" s="68"/>
      <c r="N31" s="43"/>
      <c r="O31" s="86"/>
      <c r="P31" s="93"/>
      <c r="Q31" s="46"/>
      <c r="R31" s="37"/>
    </row>
    <row r="32" spans="1:18" ht="21" customHeight="1">
      <c r="A32" s="17"/>
      <c r="B32" s="103"/>
      <c r="C32" s="331"/>
      <c r="D32" s="306"/>
      <c r="E32" s="89"/>
      <c r="F32" s="106"/>
      <c r="G32" s="106"/>
      <c r="H32" s="58"/>
      <c r="I32" s="76"/>
      <c r="J32" s="77"/>
      <c r="K32" s="25"/>
      <c r="L32" s="53"/>
      <c r="M32" s="54"/>
      <c r="N32" s="95"/>
      <c r="O32" s="96"/>
      <c r="P32" s="79"/>
      <c r="Q32" s="31"/>
      <c r="R32" s="58"/>
    </row>
    <row r="33" spans="1:18" ht="21" customHeight="1">
      <c r="A33" s="13">
        <v>3</v>
      </c>
      <c r="B33" s="104" t="s">
        <v>674</v>
      </c>
      <c r="C33" s="332"/>
      <c r="D33" s="297">
        <v>1</v>
      </c>
      <c r="E33" s="62" t="s">
        <v>127</v>
      </c>
      <c r="F33" s="108"/>
      <c r="G33" s="108"/>
      <c r="H33" s="37"/>
      <c r="I33" s="64"/>
      <c r="J33" s="85"/>
      <c r="K33" s="40"/>
      <c r="L33" s="67"/>
      <c r="M33" s="68"/>
      <c r="N33" s="43"/>
      <c r="O33" s="86"/>
      <c r="P33" s="93"/>
      <c r="Q33" s="46"/>
      <c r="R33" s="37"/>
    </row>
    <row r="34" spans="1:18" ht="21" customHeight="1">
      <c r="A34" s="17"/>
      <c r="B34" s="103"/>
      <c r="C34" s="331"/>
      <c r="D34" s="326"/>
      <c r="E34" s="89"/>
      <c r="F34" s="106"/>
      <c r="G34" s="106"/>
      <c r="H34" s="58"/>
      <c r="I34" s="76"/>
      <c r="J34" s="77"/>
      <c r="K34" s="25"/>
      <c r="L34" s="53"/>
      <c r="M34" s="54"/>
      <c r="N34" s="95"/>
      <c r="O34" s="96"/>
      <c r="P34" s="79"/>
      <c r="Q34" s="31"/>
      <c r="R34" s="58"/>
    </row>
    <row r="35" spans="1:18" ht="21" customHeight="1">
      <c r="A35" s="13"/>
      <c r="B35" s="104"/>
      <c r="C35" s="332"/>
      <c r="D35" s="297"/>
      <c r="E35" s="62"/>
      <c r="F35" s="108"/>
      <c r="G35" s="108"/>
      <c r="H35" s="37"/>
      <c r="I35" s="64"/>
      <c r="J35" s="85"/>
      <c r="K35" s="40"/>
      <c r="L35" s="67"/>
      <c r="M35" s="68"/>
      <c r="N35" s="43"/>
      <c r="O35" s="86"/>
      <c r="P35" s="93"/>
      <c r="Q35" s="46"/>
      <c r="R35" s="37"/>
    </row>
    <row r="36" spans="1:18" ht="21" customHeight="1">
      <c r="A36" s="17"/>
      <c r="B36" s="72"/>
      <c r="C36" s="331"/>
      <c r="D36" s="306"/>
      <c r="E36" s="89"/>
      <c r="F36" s="89"/>
      <c r="G36" s="89"/>
      <c r="H36" s="94"/>
      <c r="I36" s="76"/>
      <c r="J36" s="77"/>
      <c r="K36" s="25"/>
      <c r="L36" s="53"/>
      <c r="M36" s="54"/>
      <c r="N36" s="95"/>
      <c r="O36" s="56"/>
      <c r="P36" s="79"/>
      <c r="Q36" s="31"/>
      <c r="R36" s="58"/>
    </row>
    <row r="37" spans="1:18" ht="21" customHeight="1">
      <c r="A37" s="13"/>
      <c r="B37" s="81"/>
      <c r="C37" s="332"/>
      <c r="D37" s="297"/>
      <c r="E37" s="62"/>
      <c r="F37" s="62"/>
      <c r="G37" s="62"/>
      <c r="H37" s="98"/>
      <c r="I37" s="64"/>
      <c r="J37" s="85"/>
      <c r="K37" s="40"/>
      <c r="L37" s="67"/>
      <c r="M37" s="68"/>
      <c r="N37" s="43"/>
      <c r="O37" s="86"/>
      <c r="P37" s="93"/>
      <c r="Q37" s="46"/>
      <c r="R37" s="37"/>
    </row>
    <row r="38" spans="1:18" ht="21" customHeight="1">
      <c r="A38" s="17"/>
      <c r="B38" s="72"/>
      <c r="C38" s="331"/>
      <c r="D38" s="326"/>
      <c r="E38" s="89"/>
      <c r="F38" s="89"/>
      <c r="G38" s="89"/>
      <c r="H38" s="94"/>
      <c r="I38" s="76"/>
      <c r="J38" s="77"/>
      <c r="K38" s="25"/>
      <c r="L38" s="53"/>
      <c r="M38" s="54"/>
      <c r="N38" s="95"/>
      <c r="O38" s="56"/>
      <c r="P38" s="79"/>
      <c r="Q38" s="31"/>
      <c r="R38" s="58"/>
    </row>
    <row r="39" spans="1:18" ht="21" customHeight="1">
      <c r="A39" s="13"/>
      <c r="B39" s="81"/>
      <c r="C39" s="332"/>
      <c r="D39" s="297"/>
      <c r="E39" s="62"/>
      <c r="F39" s="62"/>
      <c r="G39" s="62"/>
      <c r="H39" s="98"/>
      <c r="I39" s="64"/>
      <c r="J39" s="85"/>
      <c r="K39" s="40"/>
      <c r="L39" s="67"/>
      <c r="M39" s="68"/>
      <c r="N39" s="43"/>
      <c r="O39" s="86"/>
      <c r="P39" s="93"/>
      <c r="Q39" s="46"/>
      <c r="R39" s="37"/>
    </row>
    <row r="40" spans="1:18" ht="21" customHeight="1">
      <c r="A40" s="17"/>
      <c r="B40" s="72"/>
      <c r="C40" s="331"/>
      <c r="D40" s="326"/>
      <c r="E40" s="89"/>
      <c r="F40" s="106"/>
      <c r="G40" s="106"/>
      <c r="H40" s="22"/>
      <c r="I40" s="76"/>
      <c r="J40" s="77"/>
      <c r="K40" s="25"/>
      <c r="L40" s="53"/>
      <c r="M40" s="54"/>
      <c r="N40" s="95"/>
      <c r="O40" s="56"/>
      <c r="P40" s="79"/>
      <c r="Q40" s="31"/>
      <c r="R40" s="58"/>
    </row>
    <row r="41" spans="1:18" ht="21" customHeight="1">
      <c r="A41" s="13"/>
      <c r="B41" s="81"/>
      <c r="C41" s="332"/>
      <c r="D41" s="297"/>
      <c r="E41" s="62"/>
      <c r="F41" s="108"/>
      <c r="G41" s="108"/>
      <c r="H41" s="100"/>
      <c r="I41" s="64"/>
      <c r="J41" s="85"/>
      <c r="K41" s="40"/>
      <c r="L41" s="67"/>
      <c r="M41" s="68"/>
      <c r="N41" s="43"/>
      <c r="O41" s="86"/>
      <c r="P41" s="93"/>
      <c r="Q41" s="46"/>
      <c r="R41" s="37"/>
    </row>
    <row r="42" spans="1:18" ht="21" customHeight="1">
      <c r="A42" s="17"/>
      <c r="B42" s="72"/>
      <c r="C42" s="331"/>
      <c r="D42" s="326"/>
      <c r="E42" s="89"/>
      <c r="F42" s="106"/>
      <c r="G42" s="106"/>
      <c r="H42" s="22"/>
      <c r="I42" s="76"/>
      <c r="J42" s="77"/>
      <c r="K42" s="25"/>
      <c r="L42" s="53"/>
      <c r="M42" s="54"/>
      <c r="N42" s="95"/>
      <c r="O42" s="56"/>
      <c r="P42" s="79"/>
      <c r="Q42" s="109"/>
      <c r="R42" s="58"/>
    </row>
    <row r="43" spans="1:18" ht="21" customHeight="1">
      <c r="A43" s="13"/>
      <c r="B43" s="81"/>
      <c r="C43" s="332"/>
      <c r="D43" s="297"/>
      <c r="E43" s="62"/>
      <c r="F43" s="108"/>
      <c r="G43" s="108"/>
      <c r="H43" s="63"/>
      <c r="I43" s="64"/>
      <c r="J43" s="85"/>
      <c r="K43" s="40"/>
      <c r="L43" s="110"/>
      <c r="M43" s="54"/>
      <c r="N43" s="101"/>
      <c r="O43" s="111"/>
      <c r="P43" s="102"/>
      <c r="Q43" s="112"/>
      <c r="R43" s="94"/>
    </row>
    <row r="44" spans="1:18" ht="21" customHeight="1">
      <c r="A44" s="17"/>
      <c r="B44" s="72"/>
      <c r="C44" s="338"/>
      <c r="D44" s="303"/>
      <c r="E44" s="115"/>
      <c r="F44" s="116"/>
      <c r="G44" s="116"/>
      <c r="H44" s="117"/>
      <c r="I44" s="118"/>
      <c r="J44" s="119"/>
      <c r="K44" s="120"/>
      <c r="L44" s="121"/>
      <c r="M44" s="122"/>
      <c r="N44" s="92"/>
      <c r="O44" s="56"/>
      <c r="P44" s="79"/>
      <c r="Q44" s="31"/>
      <c r="R44" s="58"/>
    </row>
    <row r="45" spans="1:18" ht="21" customHeight="1" thickBot="1">
      <c r="A45" s="123"/>
      <c r="B45" s="141" t="s">
        <v>723</v>
      </c>
      <c r="C45" s="339"/>
      <c r="D45" s="305"/>
      <c r="E45" s="127"/>
      <c r="F45" s="128"/>
      <c r="G45" s="128"/>
      <c r="H45" s="129"/>
      <c r="I45" s="130"/>
      <c r="J45" s="131"/>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c r="B47" s="33"/>
      <c r="C47" s="34"/>
      <c r="D47" s="35"/>
      <c r="E47" s="36"/>
      <c r="F47" s="36"/>
      <c r="G47" s="36"/>
      <c r="H47" s="37"/>
      <c r="I47" s="38"/>
      <c r="J47" s="39"/>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c r="B49" s="59"/>
      <c r="C49" s="60"/>
      <c r="D49" s="61"/>
      <c r="E49" s="62"/>
      <c r="F49" s="62"/>
      <c r="G49" s="62"/>
      <c r="H49" s="63"/>
      <c r="I49" s="64"/>
      <c r="J49" s="85"/>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373"/>
      <c r="B51" s="81"/>
      <c r="C51" s="60"/>
      <c r="D51" s="82"/>
      <c r="E51" s="62"/>
      <c r="F51" s="83"/>
      <c r="G51" s="83"/>
      <c r="H51" s="84"/>
      <c r="I51" s="64"/>
      <c r="J51" s="85"/>
      <c r="K51" s="40"/>
      <c r="L51" s="67"/>
      <c r="M51" s="68"/>
      <c r="N51" s="43"/>
      <c r="O51" s="86"/>
      <c r="P51" s="87"/>
      <c r="Q51" s="46"/>
      <c r="R51" s="37"/>
    </row>
    <row r="52" spans="1:18" ht="21" customHeight="1">
      <c r="A52" s="374"/>
      <c r="B52" s="72"/>
      <c r="C52" s="48"/>
      <c r="D52" s="88"/>
      <c r="E52" s="89"/>
      <c r="F52" s="89"/>
      <c r="G52" s="89"/>
      <c r="H52" s="75"/>
      <c r="I52" s="76"/>
      <c r="J52" s="77"/>
      <c r="K52" s="25"/>
      <c r="L52" s="53"/>
      <c r="M52" s="54"/>
      <c r="N52" s="55"/>
      <c r="O52" s="56"/>
      <c r="P52" s="79"/>
      <c r="Q52" s="31"/>
      <c r="R52" s="58"/>
    </row>
    <row r="53" spans="1:18" ht="21" customHeight="1">
      <c r="A53" s="373"/>
      <c r="B53" s="81"/>
      <c r="C53" s="60"/>
      <c r="D53" s="90"/>
      <c r="E53" s="62"/>
      <c r="F53" s="62"/>
      <c r="G53" s="62"/>
      <c r="H53" s="84"/>
      <c r="I53" s="64"/>
      <c r="J53" s="85"/>
      <c r="K53" s="40"/>
      <c r="L53" s="67"/>
      <c r="M53" s="68"/>
      <c r="N53" s="69"/>
      <c r="O53" s="86"/>
      <c r="P53" s="87"/>
      <c r="Q53" s="46"/>
      <c r="R53" s="37"/>
    </row>
    <row r="54" spans="1:18" ht="21" customHeight="1">
      <c r="A54" s="375"/>
      <c r="B54" s="72"/>
      <c r="C54" s="48"/>
      <c r="D54" s="91"/>
      <c r="E54" s="89"/>
      <c r="F54" s="89"/>
      <c r="G54" s="89"/>
      <c r="H54" s="58"/>
      <c r="I54" s="76"/>
      <c r="J54" s="77"/>
      <c r="K54" s="25"/>
      <c r="L54" s="53"/>
      <c r="M54" s="54"/>
      <c r="N54" s="92"/>
      <c r="O54" s="56"/>
      <c r="P54" s="79"/>
      <c r="Q54" s="31"/>
      <c r="R54" s="58"/>
    </row>
    <row r="55" spans="1:18" ht="21" customHeight="1">
      <c r="A55" s="373"/>
      <c r="B55" s="81"/>
      <c r="C55" s="60"/>
      <c r="D55" s="61"/>
      <c r="E55" s="62"/>
      <c r="F55" s="62"/>
      <c r="G55" s="62"/>
      <c r="H55" s="84"/>
      <c r="I55" s="64"/>
      <c r="J55" s="85"/>
      <c r="K55" s="40"/>
      <c r="L55" s="67"/>
      <c r="M55" s="68"/>
      <c r="N55" s="69"/>
      <c r="O55" s="86"/>
      <c r="P55" s="93"/>
      <c r="Q55" s="46"/>
      <c r="R55" s="37"/>
    </row>
    <row r="56" spans="1:18" ht="21" customHeight="1">
      <c r="A56" s="375"/>
      <c r="B56" s="72"/>
      <c r="C56" s="48"/>
      <c r="D56" s="91"/>
      <c r="E56" s="89"/>
      <c r="F56" s="89"/>
      <c r="G56" s="89"/>
      <c r="H56" s="94"/>
      <c r="I56" s="76"/>
      <c r="J56" s="77"/>
      <c r="K56" s="25"/>
      <c r="L56" s="53"/>
      <c r="M56" s="54"/>
      <c r="N56" s="92"/>
      <c r="O56" s="56"/>
      <c r="P56" s="79"/>
      <c r="Q56" s="31"/>
      <c r="R56" s="58"/>
    </row>
    <row r="57" spans="1:18" ht="21" customHeight="1">
      <c r="A57" s="376"/>
      <c r="B57" s="81"/>
      <c r="C57" s="60"/>
      <c r="D57" s="61"/>
      <c r="E57" s="62"/>
      <c r="F57" s="62"/>
      <c r="G57" s="62"/>
      <c r="H57" s="37"/>
      <c r="I57" s="64"/>
      <c r="J57" s="85"/>
      <c r="K57" s="40"/>
      <c r="L57" s="67"/>
      <c r="M57" s="68"/>
      <c r="N57" s="69"/>
      <c r="O57" s="86"/>
      <c r="P57" s="93"/>
      <c r="Q57" s="46"/>
      <c r="R57" s="37"/>
    </row>
    <row r="58" spans="1:18" ht="21" customHeight="1">
      <c r="A58" s="377"/>
      <c r="B58" s="72"/>
      <c r="C58" s="48"/>
      <c r="D58" s="91"/>
      <c r="E58" s="89"/>
      <c r="F58" s="74"/>
      <c r="G58" s="74"/>
      <c r="H58" s="94"/>
      <c r="I58" s="76"/>
      <c r="J58" s="77"/>
      <c r="K58" s="25"/>
      <c r="L58" s="53"/>
      <c r="M58" s="54"/>
      <c r="N58" s="95"/>
      <c r="O58" s="96"/>
      <c r="P58" s="79"/>
      <c r="Q58" s="31"/>
      <c r="R58" s="58"/>
    </row>
    <row r="59" spans="1:18" ht="21" customHeight="1">
      <c r="A59" s="376"/>
      <c r="B59" s="81"/>
      <c r="C59" s="14"/>
      <c r="D59" s="61"/>
      <c r="E59" s="62"/>
      <c r="F59" s="97"/>
      <c r="G59" s="97"/>
      <c r="H59" s="98"/>
      <c r="I59" s="64"/>
      <c r="J59" s="85"/>
      <c r="K59" s="40"/>
      <c r="L59" s="67"/>
      <c r="M59" s="68"/>
      <c r="N59" s="43"/>
      <c r="O59" s="86"/>
      <c r="P59" s="93"/>
      <c r="Q59" s="46"/>
      <c r="R59" s="37"/>
    </row>
    <row r="60" spans="1:18" ht="21" customHeight="1">
      <c r="A60" s="375"/>
      <c r="B60" s="72"/>
      <c r="C60" s="48"/>
      <c r="D60" s="99"/>
      <c r="E60" s="89"/>
      <c r="F60" s="74"/>
      <c r="G60" s="74"/>
      <c r="H60" s="22"/>
      <c r="I60" s="76"/>
      <c r="J60" s="77"/>
      <c r="K60" s="25"/>
      <c r="L60" s="53"/>
      <c r="M60" s="54"/>
      <c r="N60" s="95"/>
      <c r="O60" s="96"/>
      <c r="P60" s="79"/>
      <c r="Q60" s="31"/>
      <c r="R60" s="58"/>
    </row>
    <row r="61" spans="1:18" ht="21" customHeight="1">
      <c r="A61" s="376"/>
      <c r="B61" s="81"/>
      <c r="C61" s="60"/>
      <c r="D61" s="61"/>
      <c r="E61" s="62"/>
      <c r="F61" s="97"/>
      <c r="G61" s="97"/>
      <c r="H61" s="100"/>
      <c r="I61" s="64"/>
      <c r="J61" s="85"/>
      <c r="K61" s="40"/>
      <c r="L61" s="67"/>
      <c r="M61" s="68"/>
      <c r="N61" s="43"/>
      <c r="O61" s="86"/>
      <c r="P61" s="93"/>
      <c r="Q61" s="46"/>
      <c r="R61" s="37"/>
    </row>
    <row r="62" spans="1:18" ht="21" customHeight="1">
      <c r="A62" s="377"/>
      <c r="B62" s="72"/>
      <c r="C62" s="48"/>
      <c r="D62" s="99"/>
      <c r="E62" s="89"/>
      <c r="F62" s="74"/>
      <c r="G62" s="74"/>
      <c r="H62" s="22"/>
      <c r="I62" s="76"/>
      <c r="J62" s="77"/>
      <c r="K62" s="25"/>
      <c r="L62" s="53"/>
      <c r="M62" s="54"/>
      <c r="N62" s="95"/>
      <c r="O62" s="96"/>
      <c r="P62" s="79"/>
      <c r="Q62" s="31"/>
      <c r="R62" s="58"/>
    </row>
    <row r="63" spans="1:18" ht="21" customHeight="1">
      <c r="A63" s="376"/>
      <c r="B63" s="81"/>
      <c r="C63" s="60"/>
      <c r="D63" s="61"/>
      <c r="E63" s="62"/>
      <c r="F63" s="97"/>
      <c r="G63" s="97"/>
      <c r="H63" s="63"/>
      <c r="I63" s="64"/>
      <c r="J63" s="85"/>
      <c r="K63" s="40"/>
      <c r="L63" s="67"/>
      <c r="M63" s="68"/>
      <c r="N63" s="101"/>
      <c r="O63" s="86"/>
      <c r="P63" s="102"/>
      <c r="Q63" s="46"/>
      <c r="R63" s="37"/>
    </row>
    <row r="64" spans="1:18" ht="21" customHeight="1">
      <c r="A64" s="375"/>
      <c r="B64" s="72"/>
      <c r="C64" s="324"/>
      <c r="D64" s="99"/>
      <c r="E64" s="89"/>
      <c r="F64" s="89"/>
      <c r="G64" s="89"/>
      <c r="H64" s="58"/>
      <c r="I64" s="76"/>
      <c r="J64" s="77"/>
      <c r="K64" s="25"/>
      <c r="L64" s="53"/>
      <c r="M64" s="54"/>
      <c r="N64" s="92"/>
      <c r="O64" s="56"/>
      <c r="P64" s="79"/>
      <c r="Q64" s="31"/>
      <c r="R64" s="58"/>
    </row>
    <row r="65" spans="1:18" ht="21" customHeight="1">
      <c r="A65" s="376"/>
      <c r="B65" s="277"/>
      <c r="C65" s="60"/>
      <c r="D65" s="61"/>
      <c r="E65" s="62"/>
      <c r="F65" s="62"/>
      <c r="G65" s="62"/>
      <c r="H65" s="37"/>
      <c r="I65" s="64"/>
      <c r="J65" s="85"/>
      <c r="K65" s="40"/>
      <c r="L65" s="67"/>
      <c r="M65" s="68"/>
      <c r="N65" s="69"/>
      <c r="O65" s="86"/>
      <c r="P65" s="93"/>
      <c r="Q65" s="46"/>
      <c r="R65" s="37"/>
    </row>
    <row r="66" spans="1:18" ht="21" customHeight="1">
      <c r="A66" s="377"/>
      <c r="B66" s="72"/>
      <c r="C66" s="48"/>
      <c r="D66" s="91"/>
      <c r="E66" s="89"/>
      <c r="F66" s="74"/>
      <c r="G66" s="74"/>
      <c r="H66" s="22"/>
      <c r="I66" s="76"/>
      <c r="J66" s="77"/>
      <c r="K66" s="25"/>
      <c r="L66" s="53"/>
      <c r="M66" s="54"/>
      <c r="N66" s="78"/>
      <c r="O66" s="96"/>
      <c r="P66" s="79"/>
      <c r="Q66" s="31"/>
      <c r="R66" s="58"/>
    </row>
    <row r="67" spans="1:18" ht="21" customHeight="1">
      <c r="A67" s="376"/>
      <c r="B67" s="81"/>
      <c r="C67" s="60"/>
      <c r="D67" s="61"/>
      <c r="E67" s="62"/>
      <c r="F67" s="97"/>
      <c r="G67" s="97"/>
      <c r="H67" s="63"/>
      <c r="I67" s="64"/>
      <c r="J67" s="85"/>
      <c r="K67" s="40"/>
      <c r="L67" s="67"/>
      <c r="M67" s="68"/>
      <c r="N67" s="43"/>
      <c r="O67" s="86"/>
      <c r="P67" s="93"/>
      <c r="Q67" s="46"/>
      <c r="R67" s="37"/>
    </row>
    <row r="68" spans="1:18" ht="21" customHeight="1">
      <c r="A68" s="377"/>
      <c r="B68" s="72"/>
      <c r="C68" s="48"/>
      <c r="D68" s="99"/>
      <c r="E68" s="89"/>
      <c r="F68" s="74"/>
      <c r="G68" s="74"/>
      <c r="H68" s="22"/>
      <c r="I68" s="76"/>
      <c r="J68" s="77"/>
      <c r="K68" s="25"/>
      <c r="L68" s="53"/>
      <c r="M68" s="54"/>
      <c r="N68" s="78"/>
      <c r="O68" s="96"/>
      <c r="P68" s="79"/>
      <c r="Q68" s="31"/>
      <c r="R68" s="58"/>
    </row>
    <row r="69" spans="1:18" ht="21" customHeight="1">
      <c r="A69" s="376"/>
      <c r="B69" s="81"/>
      <c r="C69" s="60"/>
      <c r="D69" s="61"/>
      <c r="E69" s="62"/>
      <c r="F69" s="97"/>
      <c r="G69" s="97"/>
      <c r="H69" s="63"/>
      <c r="I69" s="64"/>
      <c r="J69" s="85"/>
      <c r="K69" s="40"/>
      <c r="L69" s="67"/>
      <c r="M69" s="68"/>
      <c r="N69" s="43"/>
      <c r="O69" s="86"/>
      <c r="P69" s="93"/>
      <c r="Q69" s="46"/>
      <c r="R69" s="37"/>
    </row>
    <row r="70" spans="1:18" ht="21" customHeight="1">
      <c r="A70" s="375"/>
      <c r="B70" s="103"/>
      <c r="C70" s="48"/>
      <c r="D70" s="99"/>
      <c r="E70" s="89"/>
      <c r="F70" s="74"/>
      <c r="G70" s="74"/>
      <c r="H70" s="75"/>
      <c r="I70" s="76"/>
      <c r="J70" s="77"/>
      <c r="K70" s="25"/>
      <c r="L70" s="53"/>
      <c r="M70" s="54"/>
      <c r="N70" s="95"/>
      <c r="O70" s="96"/>
      <c r="P70" s="79"/>
      <c r="Q70" s="31"/>
      <c r="R70" s="58"/>
    </row>
    <row r="71" spans="1:18" ht="21" customHeight="1">
      <c r="A71" s="376"/>
      <c r="B71" s="104"/>
      <c r="C71" s="60"/>
      <c r="D71" s="61"/>
      <c r="E71" s="62"/>
      <c r="F71" s="97"/>
      <c r="G71" s="97"/>
      <c r="H71" s="84"/>
      <c r="I71" s="64"/>
      <c r="J71" s="85"/>
      <c r="K71" s="40"/>
      <c r="L71" s="67"/>
      <c r="M71" s="68"/>
      <c r="N71" s="105"/>
      <c r="O71" s="86"/>
      <c r="P71" s="93"/>
      <c r="Q71" s="46"/>
      <c r="R71" s="37"/>
    </row>
    <row r="72" spans="1:18" ht="21" customHeight="1">
      <c r="A72" s="375"/>
      <c r="B72" s="103"/>
      <c r="C72" s="48"/>
      <c r="D72" s="99"/>
      <c r="E72" s="89"/>
      <c r="F72" s="106"/>
      <c r="G72" s="106"/>
      <c r="H72" s="107"/>
      <c r="I72" s="76"/>
      <c r="J72" s="77"/>
      <c r="K72" s="25"/>
      <c r="L72" s="53"/>
      <c r="M72" s="54"/>
      <c r="N72" s="95"/>
      <c r="O72" s="96"/>
      <c r="P72" s="79"/>
      <c r="Q72" s="31"/>
      <c r="R72" s="58"/>
    </row>
    <row r="73" spans="1:18" ht="21" customHeight="1">
      <c r="A73" s="376"/>
      <c r="B73" s="104"/>
      <c r="C73" s="60"/>
      <c r="D73" s="61"/>
      <c r="E73" s="62"/>
      <c r="F73" s="108"/>
      <c r="G73" s="108"/>
      <c r="H73" s="37"/>
      <c r="I73" s="64"/>
      <c r="J73" s="85"/>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c r="C89" s="125"/>
      <c r="D89" s="126"/>
      <c r="E89" s="127"/>
      <c r="F89" s="128"/>
      <c r="G89" s="128"/>
      <c r="H89" s="129"/>
      <c r="I89" s="130"/>
      <c r="J89" s="131"/>
      <c r="K89" s="132"/>
      <c r="L89" s="133"/>
      <c r="M89" s="134"/>
      <c r="N89" s="135"/>
      <c r="O89" s="136"/>
      <c r="P89" s="137"/>
      <c r="Q89" s="138"/>
      <c r="R89" s="139"/>
    </row>
    <row r="90" spans="1:18" ht="21" customHeight="1" thickTop="1">
      <c r="A90" s="142"/>
      <c r="B90" s="19"/>
      <c r="C90" s="20"/>
      <c r="D90" s="20"/>
      <c r="E90" s="21"/>
      <c r="F90" s="21"/>
      <c r="G90" s="21"/>
      <c r="H90" s="22"/>
      <c r="I90" s="23"/>
      <c r="J90" s="24"/>
      <c r="K90" s="25"/>
      <c r="L90" s="26"/>
      <c r="M90" s="27"/>
      <c r="N90" s="28"/>
      <c r="O90" s="29"/>
      <c r="P90" s="30"/>
      <c r="Q90" s="31"/>
      <c r="R90" s="32"/>
    </row>
    <row r="91" spans="1:18" ht="21" customHeight="1">
      <c r="A91" s="15"/>
      <c r="B91" s="33"/>
      <c r="C91" s="34"/>
      <c r="D91" s="35"/>
      <c r="E91" s="36"/>
      <c r="F91" s="36"/>
      <c r="G91" s="36"/>
      <c r="H91" s="37"/>
      <c r="I91" s="38"/>
      <c r="J91" s="39"/>
      <c r="K91" s="40"/>
      <c r="L91" s="41"/>
      <c r="M91" s="42"/>
      <c r="N91" s="43"/>
      <c r="O91" s="44"/>
      <c r="P91" s="45"/>
      <c r="Q91" s="46"/>
      <c r="R91" s="37"/>
    </row>
    <row r="92" spans="1:18" ht="21" customHeight="1">
      <c r="A92" s="17"/>
      <c r="B92" s="47"/>
      <c r="C92" s="48"/>
      <c r="D92" s="49"/>
      <c r="E92" s="50"/>
      <c r="F92" s="50"/>
      <c r="G92" s="50"/>
      <c r="H92" s="22"/>
      <c r="I92" s="51"/>
      <c r="J92" s="52"/>
      <c r="K92" s="25"/>
      <c r="L92" s="53"/>
      <c r="M92" s="54"/>
      <c r="N92" s="55"/>
      <c r="O92" s="56"/>
      <c r="P92" s="57"/>
      <c r="Q92" s="31"/>
      <c r="R92" s="58"/>
    </row>
    <row r="93" spans="1:18" ht="21" customHeight="1">
      <c r="A93" s="13"/>
      <c r="B93" s="59"/>
      <c r="C93" s="60"/>
      <c r="D93" s="61"/>
      <c r="E93" s="62"/>
      <c r="F93" s="62"/>
      <c r="G93" s="62"/>
      <c r="H93" s="63"/>
      <c r="I93" s="64"/>
      <c r="J93" s="85"/>
      <c r="K93" s="66"/>
      <c r="L93" s="67"/>
      <c r="M93" s="68"/>
      <c r="N93" s="69"/>
      <c r="O93" s="44"/>
      <c r="P93" s="70"/>
      <c r="Q93" s="46"/>
      <c r="R93" s="37"/>
    </row>
    <row r="94" spans="1:18" ht="21" customHeight="1">
      <c r="A94" s="71"/>
      <c r="B94" s="72"/>
      <c r="C94" s="16"/>
      <c r="D94" s="73"/>
      <c r="E94" s="74"/>
      <c r="F94" s="74"/>
      <c r="G94" s="74"/>
      <c r="H94" s="75"/>
      <c r="I94" s="140"/>
      <c r="J94" s="116"/>
      <c r="K94" s="25"/>
      <c r="L94" s="53"/>
      <c r="M94" s="54"/>
      <c r="N94" s="78"/>
      <c r="O94" s="56"/>
      <c r="P94" s="79"/>
      <c r="Q94" s="31"/>
      <c r="R94" s="58"/>
    </row>
    <row r="95" spans="1:18" ht="21" customHeight="1">
      <c r="A95" s="373"/>
      <c r="B95" s="81"/>
      <c r="C95" s="60"/>
      <c r="D95" s="82"/>
      <c r="E95" s="62"/>
      <c r="F95" s="83"/>
      <c r="G95" s="83"/>
      <c r="H95" s="84"/>
      <c r="I95" s="64"/>
      <c r="J95" s="85"/>
      <c r="K95" s="40"/>
      <c r="L95" s="67"/>
      <c r="M95" s="68"/>
      <c r="N95" s="43"/>
      <c r="O95" s="86"/>
      <c r="P95" s="87"/>
      <c r="Q95" s="46"/>
      <c r="R95" s="37"/>
    </row>
    <row r="96" spans="1:18" ht="21" customHeight="1">
      <c r="A96" s="374"/>
      <c r="B96" s="72"/>
      <c r="C96" s="16"/>
      <c r="D96" s="88"/>
      <c r="E96" s="74"/>
      <c r="F96" s="89"/>
      <c r="G96" s="89"/>
      <c r="H96" s="75"/>
      <c r="I96" s="76"/>
      <c r="J96" s="77"/>
      <c r="K96" s="25"/>
      <c r="L96" s="53"/>
      <c r="M96" s="54"/>
      <c r="N96" s="55"/>
      <c r="O96" s="56"/>
      <c r="P96" s="79"/>
      <c r="Q96" s="31"/>
      <c r="R96" s="58"/>
    </row>
    <row r="97" spans="1:18" ht="21" customHeight="1">
      <c r="A97" s="373"/>
      <c r="B97" s="378"/>
      <c r="C97" s="60"/>
      <c r="D97" s="90"/>
      <c r="E97" s="62"/>
      <c r="F97" s="62"/>
      <c r="G97" s="62"/>
      <c r="H97" s="84"/>
      <c r="I97" s="64"/>
      <c r="J97" s="85"/>
      <c r="K97" s="40"/>
      <c r="L97" s="67"/>
      <c r="M97" s="68"/>
      <c r="N97" s="69"/>
      <c r="O97" s="86"/>
      <c r="P97" s="87"/>
      <c r="Q97" s="46"/>
      <c r="R97" s="37"/>
    </row>
    <row r="98" spans="1:18" ht="21" customHeight="1">
      <c r="A98" s="375"/>
      <c r="B98" s="72"/>
      <c r="C98" s="16"/>
      <c r="D98" s="91"/>
      <c r="E98" s="74"/>
      <c r="F98" s="89"/>
      <c r="G98" s="89"/>
      <c r="H98" s="58"/>
      <c r="I98" s="76"/>
      <c r="J98" s="77"/>
      <c r="K98" s="25"/>
      <c r="L98" s="53"/>
      <c r="M98" s="54"/>
      <c r="N98" s="92"/>
      <c r="O98" s="56"/>
      <c r="P98" s="79"/>
      <c r="Q98" s="31"/>
      <c r="R98" s="58"/>
    </row>
    <row r="99" spans="1:18" ht="21" customHeight="1">
      <c r="A99" s="373"/>
      <c r="B99" s="378"/>
      <c r="C99" s="60"/>
      <c r="D99" s="61"/>
      <c r="E99" s="62"/>
      <c r="F99" s="62"/>
      <c r="G99" s="62"/>
      <c r="H99" s="84"/>
      <c r="I99" s="64"/>
      <c r="J99" s="85"/>
      <c r="K99" s="40"/>
      <c r="L99" s="67"/>
      <c r="M99" s="68"/>
      <c r="N99" s="69"/>
      <c r="O99" s="86"/>
      <c r="P99" s="93"/>
      <c r="Q99" s="46"/>
      <c r="R99" s="37"/>
    </row>
    <row r="100" spans="1:18" ht="21" customHeight="1">
      <c r="A100" s="375"/>
      <c r="B100" s="72"/>
      <c r="C100" s="16"/>
      <c r="D100" s="91"/>
      <c r="E100" s="74"/>
      <c r="F100" s="89"/>
      <c r="G100" s="89"/>
      <c r="H100" s="94"/>
      <c r="I100" s="76"/>
      <c r="J100" s="77"/>
      <c r="K100" s="25"/>
      <c r="L100" s="53"/>
      <c r="M100" s="54"/>
      <c r="N100" s="92"/>
      <c r="O100" s="56"/>
      <c r="P100" s="79"/>
      <c r="Q100" s="31"/>
      <c r="R100" s="58"/>
    </row>
    <row r="101" spans="1:18" ht="21" customHeight="1">
      <c r="A101" s="376"/>
      <c r="B101" s="378"/>
      <c r="C101" s="60"/>
      <c r="D101" s="61"/>
      <c r="E101" s="62"/>
      <c r="F101" s="62"/>
      <c r="G101" s="62"/>
      <c r="H101" s="37"/>
      <c r="I101" s="64"/>
      <c r="J101" s="85"/>
      <c r="K101" s="40"/>
      <c r="L101" s="67"/>
      <c r="M101" s="68"/>
      <c r="N101" s="69"/>
      <c r="O101" s="86"/>
      <c r="P101" s="93"/>
      <c r="Q101" s="46"/>
      <c r="R101" s="37"/>
    </row>
    <row r="102" spans="1:18" ht="21" customHeight="1">
      <c r="A102" s="377"/>
      <c r="B102" s="72"/>
      <c r="C102" s="48"/>
      <c r="D102" s="91"/>
      <c r="E102" s="74"/>
      <c r="F102" s="74"/>
      <c r="G102" s="74"/>
      <c r="H102" s="94"/>
      <c r="I102" s="76"/>
      <c r="J102" s="77"/>
      <c r="K102" s="25"/>
      <c r="L102" s="53"/>
      <c r="M102" s="54"/>
      <c r="N102" s="95"/>
      <c r="O102" s="96"/>
      <c r="P102" s="79"/>
      <c r="Q102" s="31"/>
      <c r="R102" s="58"/>
    </row>
    <row r="103" spans="1:18" ht="21" customHeight="1">
      <c r="A103" s="376"/>
      <c r="B103" s="81"/>
      <c r="C103" s="60"/>
      <c r="D103" s="61"/>
      <c r="E103" s="62"/>
      <c r="F103" s="97"/>
      <c r="G103" s="97"/>
      <c r="H103" s="98"/>
      <c r="I103" s="64"/>
      <c r="J103" s="85"/>
      <c r="K103" s="40"/>
      <c r="L103" s="67"/>
      <c r="M103" s="68"/>
      <c r="N103" s="43"/>
      <c r="O103" s="86"/>
      <c r="P103" s="93"/>
      <c r="Q103" s="46"/>
      <c r="R103" s="37"/>
    </row>
    <row r="104" spans="1:18" ht="21" customHeight="1">
      <c r="A104" s="375"/>
      <c r="B104" s="72"/>
      <c r="C104" s="48"/>
      <c r="D104" s="99"/>
      <c r="E104" s="74"/>
      <c r="F104" s="74"/>
      <c r="G104" s="74"/>
      <c r="H104" s="22"/>
      <c r="I104" s="76"/>
      <c r="J104" s="77"/>
      <c r="K104" s="25"/>
      <c r="L104" s="53"/>
      <c r="M104" s="54"/>
      <c r="N104" s="95"/>
      <c r="O104" s="96"/>
      <c r="P104" s="79"/>
      <c r="Q104" s="31"/>
      <c r="R104" s="58"/>
    </row>
    <row r="105" spans="1:18" ht="21" customHeight="1">
      <c r="A105" s="376"/>
      <c r="B105" s="378"/>
      <c r="C105" s="60"/>
      <c r="D105" s="61"/>
      <c r="E105" s="62"/>
      <c r="F105" s="97"/>
      <c r="G105" s="97"/>
      <c r="H105" s="100"/>
      <c r="I105" s="64"/>
      <c r="J105" s="85"/>
      <c r="K105" s="40"/>
      <c r="L105" s="67"/>
      <c r="M105" s="68"/>
      <c r="N105" s="43"/>
      <c r="O105" s="86"/>
      <c r="P105" s="93"/>
      <c r="Q105" s="46"/>
      <c r="R105" s="37"/>
    </row>
    <row r="106" spans="1:18" ht="21" customHeight="1">
      <c r="A106" s="377"/>
      <c r="B106" s="72"/>
      <c r="C106" s="48"/>
      <c r="D106" s="99"/>
      <c r="E106" s="74"/>
      <c r="F106" s="74"/>
      <c r="G106" s="74"/>
      <c r="H106" s="22"/>
      <c r="I106" s="76"/>
      <c r="J106" s="77"/>
      <c r="K106" s="25"/>
      <c r="L106" s="53"/>
      <c r="M106" s="54"/>
      <c r="N106" s="95"/>
      <c r="O106" s="96"/>
      <c r="P106" s="79"/>
      <c r="Q106" s="31"/>
      <c r="R106" s="58"/>
    </row>
    <row r="107" spans="1:18" ht="21" customHeight="1">
      <c r="A107" s="376"/>
      <c r="B107" s="378"/>
      <c r="C107" s="60"/>
      <c r="D107" s="61"/>
      <c r="E107" s="62"/>
      <c r="F107" s="97"/>
      <c r="G107" s="97"/>
      <c r="H107" s="63"/>
      <c r="I107" s="64"/>
      <c r="J107" s="85"/>
      <c r="K107" s="40"/>
      <c r="L107" s="67"/>
      <c r="M107" s="68"/>
      <c r="N107" s="101"/>
      <c r="O107" s="86"/>
      <c r="P107" s="102"/>
      <c r="Q107" s="46"/>
      <c r="R107" s="37"/>
    </row>
    <row r="108" spans="1:18" ht="21" customHeight="1">
      <c r="A108" s="375"/>
      <c r="B108" s="72"/>
      <c r="C108" s="48"/>
      <c r="D108" s="99"/>
      <c r="E108" s="74"/>
      <c r="F108" s="89"/>
      <c r="G108" s="89"/>
      <c r="H108" s="58"/>
      <c r="I108" s="76"/>
      <c r="J108" s="77"/>
      <c r="K108" s="25"/>
      <c r="L108" s="53"/>
      <c r="M108" s="54"/>
      <c r="N108" s="92"/>
      <c r="O108" s="56"/>
      <c r="P108" s="79"/>
      <c r="Q108" s="31"/>
      <c r="R108" s="58"/>
    </row>
    <row r="109" spans="1:18" ht="21" customHeight="1">
      <c r="A109" s="376"/>
      <c r="B109" s="81"/>
      <c r="C109" s="60"/>
      <c r="D109" s="297"/>
      <c r="E109" s="62"/>
      <c r="F109" s="62"/>
      <c r="G109" s="62"/>
      <c r="H109" s="37"/>
      <c r="I109" s="64"/>
      <c r="J109" s="85"/>
      <c r="K109" s="40"/>
      <c r="L109" s="67"/>
      <c r="M109" s="68"/>
      <c r="N109" s="69"/>
      <c r="O109" s="86"/>
      <c r="P109" s="93"/>
      <c r="Q109" s="46"/>
      <c r="R109" s="37"/>
    </row>
    <row r="110" spans="1:18" ht="21" customHeight="1">
      <c r="A110" s="377"/>
      <c r="B110" s="72"/>
      <c r="C110" s="48"/>
      <c r="D110" s="306"/>
      <c r="E110" s="89"/>
      <c r="F110" s="74"/>
      <c r="G110" s="74"/>
      <c r="H110" s="22"/>
      <c r="I110" s="76"/>
      <c r="J110" s="77"/>
      <c r="K110" s="25"/>
      <c r="L110" s="53"/>
      <c r="M110" s="54"/>
      <c r="N110" s="78"/>
      <c r="O110" s="96"/>
      <c r="P110" s="79"/>
      <c r="Q110" s="31"/>
      <c r="R110" s="58"/>
    </row>
    <row r="111" spans="1:18" ht="21" customHeight="1">
      <c r="A111" s="376"/>
      <c r="B111" s="378"/>
      <c r="C111" s="60"/>
      <c r="D111" s="297"/>
      <c r="E111" s="62"/>
      <c r="F111" s="97"/>
      <c r="G111" s="97"/>
      <c r="H111" s="63"/>
      <c r="I111" s="64"/>
      <c r="J111" s="85"/>
      <c r="K111" s="40"/>
      <c r="L111" s="67"/>
      <c r="M111" s="68"/>
      <c r="N111" s="43"/>
      <c r="O111" s="86"/>
      <c r="P111" s="93"/>
      <c r="Q111" s="46"/>
      <c r="R111" s="37"/>
    </row>
    <row r="112" spans="1:18" ht="21" customHeight="1">
      <c r="A112" s="377"/>
      <c r="B112" s="72"/>
      <c r="C112" s="48"/>
      <c r="D112" s="326"/>
      <c r="E112" s="89"/>
      <c r="F112" s="74"/>
      <c r="G112" s="74"/>
      <c r="H112" s="22"/>
      <c r="I112" s="76"/>
      <c r="J112" s="77"/>
      <c r="K112" s="25"/>
      <c r="L112" s="53"/>
      <c r="M112" s="54"/>
      <c r="N112" s="78"/>
      <c r="O112" s="96"/>
      <c r="P112" s="79"/>
      <c r="Q112" s="31"/>
      <c r="R112" s="58"/>
    </row>
    <row r="113" spans="1:18" ht="21" customHeight="1">
      <c r="A113" s="376"/>
      <c r="B113" s="81"/>
      <c r="C113" s="60"/>
      <c r="D113" s="297"/>
      <c r="E113" s="62"/>
      <c r="F113" s="97"/>
      <c r="G113" s="97"/>
      <c r="H113" s="63"/>
      <c r="I113" s="64"/>
      <c r="J113" s="85"/>
      <c r="K113" s="40"/>
      <c r="L113" s="67"/>
      <c r="M113" s="68"/>
      <c r="N113" s="43"/>
      <c r="O113" s="86"/>
      <c r="P113" s="93"/>
      <c r="Q113" s="46"/>
      <c r="R113" s="37"/>
    </row>
    <row r="114" spans="1:18" ht="21" customHeight="1">
      <c r="A114" s="375"/>
      <c r="B114" s="72"/>
      <c r="C114" s="48"/>
      <c r="D114" s="326"/>
      <c r="E114" s="89"/>
      <c r="F114" s="74"/>
      <c r="G114" s="74"/>
      <c r="H114" s="75"/>
      <c r="I114" s="76"/>
      <c r="J114" s="77"/>
      <c r="K114" s="25"/>
      <c r="L114" s="53"/>
      <c r="M114" s="54"/>
      <c r="N114" s="95"/>
      <c r="O114" s="96"/>
      <c r="P114" s="79"/>
      <c r="Q114" s="31"/>
      <c r="R114" s="58"/>
    </row>
    <row r="115" spans="1:18" ht="21" customHeight="1">
      <c r="A115" s="376"/>
      <c r="B115" s="81"/>
      <c r="C115" s="60"/>
      <c r="D115" s="297"/>
      <c r="E115" s="62"/>
      <c r="F115" s="97"/>
      <c r="G115" s="97"/>
      <c r="H115" s="84"/>
      <c r="I115" s="64"/>
      <c r="J115" s="85"/>
      <c r="K115" s="40"/>
      <c r="L115" s="67"/>
      <c r="M115" s="68"/>
      <c r="N115" s="105"/>
      <c r="O115" s="86"/>
      <c r="P115" s="93"/>
      <c r="Q115" s="46"/>
      <c r="R115" s="37"/>
    </row>
    <row r="116" spans="1:18" ht="21" customHeight="1">
      <c r="A116" s="375"/>
      <c r="B116" s="72"/>
      <c r="C116" s="48"/>
      <c r="D116" s="99"/>
      <c r="E116" s="89"/>
      <c r="F116" s="106"/>
      <c r="G116" s="106"/>
      <c r="H116" s="107"/>
      <c r="I116" s="76"/>
      <c r="J116" s="77"/>
      <c r="K116" s="25"/>
      <c r="L116" s="53"/>
      <c r="M116" s="54"/>
      <c r="N116" s="95"/>
      <c r="O116" s="96"/>
      <c r="P116" s="79"/>
      <c r="Q116" s="31"/>
      <c r="R116" s="58"/>
    </row>
    <row r="117" spans="1:18" ht="21" customHeight="1">
      <c r="A117" s="376"/>
      <c r="B117" s="81"/>
      <c r="C117" s="60"/>
      <c r="D117" s="297"/>
      <c r="E117" s="62"/>
      <c r="F117" s="108"/>
      <c r="G117" s="108"/>
      <c r="H117" s="37"/>
      <c r="I117" s="64"/>
      <c r="J117" s="85"/>
      <c r="K117" s="40"/>
      <c r="L117" s="67"/>
      <c r="M117" s="68"/>
      <c r="N117" s="43"/>
      <c r="O117" s="86"/>
      <c r="P117" s="93"/>
      <c r="Q117" s="46"/>
      <c r="R117" s="37"/>
    </row>
    <row r="118" spans="1:18" ht="21" customHeight="1">
      <c r="A118" s="375"/>
      <c r="B118" s="103"/>
      <c r="C118" s="48"/>
      <c r="D118" s="326"/>
      <c r="E118" s="89"/>
      <c r="F118" s="106"/>
      <c r="G118" s="106"/>
      <c r="H118" s="107"/>
      <c r="I118" s="76"/>
      <c r="J118" s="77"/>
      <c r="K118" s="25"/>
      <c r="L118" s="53"/>
      <c r="M118" s="54"/>
      <c r="N118" s="95"/>
      <c r="O118" s="96"/>
      <c r="P118" s="79"/>
      <c r="Q118" s="31"/>
      <c r="R118" s="58"/>
    </row>
    <row r="119" spans="1:18" ht="21" customHeight="1">
      <c r="A119" s="376"/>
      <c r="B119" s="103"/>
      <c r="C119" s="60"/>
      <c r="D119" s="297"/>
      <c r="E119" s="62"/>
      <c r="F119" s="108"/>
      <c r="G119" s="108"/>
      <c r="H119" s="37"/>
      <c r="I119" s="64"/>
      <c r="J119" s="85"/>
      <c r="K119" s="40"/>
      <c r="L119" s="67"/>
      <c r="M119" s="68"/>
      <c r="N119" s="43"/>
      <c r="O119" s="86"/>
      <c r="P119" s="93"/>
      <c r="Q119" s="46"/>
      <c r="R119" s="37"/>
    </row>
    <row r="120" spans="1:18" ht="21" customHeight="1">
      <c r="A120" s="375"/>
      <c r="B120" s="103"/>
      <c r="C120" s="48"/>
      <c r="D120" s="326"/>
      <c r="E120" s="89"/>
      <c r="F120" s="106"/>
      <c r="G120" s="106"/>
      <c r="H120" s="58"/>
      <c r="I120" s="76"/>
      <c r="J120" s="77"/>
      <c r="K120" s="25"/>
      <c r="L120" s="53"/>
      <c r="M120" s="54"/>
      <c r="N120" s="95"/>
      <c r="O120" s="96"/>
      <c r="P120" s="79"/>
      <c r="Q120" s="31"/>
      <c r="R120" s="58"/>
    </row>
    <row r="121" spans="1:18" ht="21" customHeight="1">
      <c r="A121" s="376"/>
      <c r="B121" s="104"/>
      <c r="C121" s="60"/>
      <c r="D121" s="297"/>
      <c r="E121" s="62"/>
      <c r="F121" s="108"/>
      <c r="G121" s="108"/>
      <c r="H121" s="37"/>
      <c r="I121" s="64"/>
      <c r="J121" s="85"/>
      <c r="K121" s="40"/>
      <c r="L121" s="67"/>
      <c r="M121" s="68"/>
      <c r="N121" s="43"/>
      <c r="O121" s="86"/>
      <c r="P121" s="93"/>
      <c r="Q121" s="46"/>
      <c r="R121" s="37"/>
    </row>
    <row r="122" spans="1:18" ht="21" customHeight="1">
      <c r="A122" s="375"/>
      <c r="B122" s="103"/>
      <c r="C122" s="48"/>
      <c r="D122" s="326"/>
      <c r="E122" s="89"/>
      <c r="F122" s="106"/>
      <c r="G122" s="106"/>
      <c r="H122" s="58"/>
      <c r="I122" s="76"/>
      <c r="J122" s="77"/>
      <c r="K122" s="25"/>
      <c r="L122" s="53"/>
      <c r="M122" s="54"/>
      <c r="N122" s="95"/>
      <c r="O122" s="96"/>
      <c r="P122" s="79"/>
      <c r="Q122" s="31"/>
      <c r="R122" s="58"/>
    </row>
    <row r="123" spans="1:18" ht="21" customHeight="1">
      <c r="A123" s="376"/>
      <c r="B123" s="104"/>
      <c r="C123" s="60"/>
      <c r="D123" s="297"/>
      <c r="E123" s="62"/>
      <c r="F123" s="108"/>
      <c r="G123" s="108"/>
      <c r="H123" s="37"/>
      <c r="I123" s="64"/>
      <c r="J123" s="85"/>
      <c r="K123" s="40"/>
      <c r="L123" s="67"/>
      <c r="M123" s="68"/>
      <c r="N123" s="43"/>
      <c r="O123" s="86"/>
      <c r="P123" s="93"/>
      <c r="Q123" s="46"/>
      <c r="R123" s="37"/>
    </row>
    <row r="124" spans="1:18" ht="21" customHeight="1">
      <c r="A124" s="375"/>
      <c r="B124" s="72"/>
      <c r="C124" s="48"/>
      <c r="D124" s="326"/>
      <c r="E124" s="89"/>
      <c r="F124" s="89"/>
      <c r="G124" s="89"/>
      <c r="H124" s="94"/>
      <c r="I124" s="76"/>
      <c r="J124" s="77"/>
      <c r="K124" s="25"/>
      <c r="L124" s="53"/>
      <c r="M124" s="54"/>
      <c r="N124" s="95"/>
      <c r="O124" s="56"/>
      <c r="P124" s="79"/>
      <c r="Q124" s="31"/>
      <c r="R124" s="58"/>
    </row>
    <row r="125" spans="1:18" ht="21" customHeight="1">
      <c r="A125" s="376"/>
      <c r="B125" s="378"/>
      <c r="C125" s="60"/>
      <c r="D125" s="297"/>
      <c r="E125" s="62"/>
      <c r="F125" s="62"/>
      <c r="G125" s="62"/>
      <c r="H125" s="98"/>
      <c r="I125" s="64"/>
      <c r="J125" s="85"/>
      <c r="K125" s="40"/>
      <c r="L125" s="67"/>
      <c r="M125" s="68"/>
      <c r="N125" s="43"/>
      <c r="O125" s="86"/>
      <c r="P125" s="93"/>
      <c r="Q125" s="46"/>
      <c r="R125" s="37"/>
    </row>
    <row r="126" spans="1:18" ht="21" customHeight="1">
      <c r="A126" s="375"/>
      <c r="B126" s="72"/>
      <c r="C126" s="48"/>
      <c r="D126" s="326"/>
      <c r="E126" s="89"/>
      <c r="F126" s="89"/>
      <c r="G126" s="89"/>
      <c r="H126" s="94"/>
      <c r="I126" s="76"/>
      <c r="J126" s="77"/>
      <c r="K126" s="25"/>
      <c r="L126" s="53"/>
      <c r="M126" s="54"/>
      <c r="N126" s="95"/>
      <c r="O126" s="56"/>
      <c r="P126" s="79"/>
      <c r="Q126" s="31"/>
      <c r="R126" s="58"/>
    </row>
    <row r="127" spans="1:18" ht="21" customHeight="1">
      <c r="A127" s="376"/>
      <c r="B127" s="81"/>
      <c r="C127" s="60"/>
      <c r="D127" s="297"/>
      <c r="E127" s="62"/>
      <c r="F127" s="62"/>
      <c r="G127" s="62"/>
      <c r="H127" s="98"/>
      <c r="I127" s="64"/>
      <c r="J127" s="85"/>
      <c r="K127" s="40"/>
      <c r="L127" s="67"/>
      <c r="M127" s="68"/>
      <c r="N127" s="43"/>
      <c r="O127" s="86"/>
      <c r="P127" s="93"/>
      <c r="Q127" s="46"/>
      <c r="R127" s="37"/>
    </row>
    <row r="128" spans="1:18" ht="21" customHeight="1">
      <c r="A128" s="375"/>
      <c r="B128" s="72"/>
      <c r="C128" s="48"/>
      <c r="D128" s="326"/>
      <c r="E128" s="89"/>
      <c r="F128" s="106"/>
      <c r="G128" s="106"/>
      <c r="H128" s="22"/>
      <c r="I128" s="76"/>
      <c r="J128" s="77"/>
      <c r="K128" s="25"/>
      <c r="L128" s="53"/>
      <c r="M128" s="54"/>
      <c r="N128" s="95"/>
      <c r="O128" s="56"/>
      <c r="P128" s="79"/>
      <c r="Q128" s="31"/>
      <c r="R128" s="58"/>
    </row>
    <row r="129" spans="1:18" ht="21" customHeight="1">
      <c r="A129" s="376"/>
      <c r="B129" s="378"/>
      <c r="C129" s="60"/>
      <c r="D129" s="297"/>
      <c r="E129" s="62"/>
      <c r="F129" s="108"/>
      <c r="G129" s="108"/>
      <c r="H129" s="100"/>
      <c r="I129" s="64"/>
      <c r="J129" s="85"/>
      <c r="K129" s="40"/>
      <c r="L129" s="67"/>
      <c r="M129" s="68"/>
      <c r="N129" s="43"/>
      <c r="O129" s="86"/>
      <c r="P129" s="93"/>
      <c r="Q129" s="46"/>
      <c r="R129" s="37"/>
    </row>
    <row r="130" spans="1:18" ht="21" customHeight="1">
      <c r="A130" s="375"/>
      <c r="B130" s="72"/>
      <c r="C130" s="48"/>
      <c r="D130" s="326"/>
      <c r="E130" s="89"/>
      <c r="F130" s="106"/>
      <c r="G130" s="106"/>
      <c r="H130" s="22"/>
      <c r="I130" s="76"/>
      <c r="J130" s="77"/>
      <c r="K130" s="25"/>
      <c r="L130" s="53"/>
      <c r="M130" s="54"/>
      <c r="N130" s="95"/>
      <c r="O130" s="56"/>
      <c r="P130" s="79"/>
      <c r="Q130" s="109"/>
      <c r="R130" s="58"/>
    </row>
    <row r="131" spans="1:18" ht="21" customHeight="1">
      <c r="A131" s="376"/>
      <c r="B131" s="81"/>
      <c r="C131" s="60"/>
      <c r="D131" s="297"/>
      <c r="E131" s="62"/>
      <c r="F131" s="108"/>
      <c r="G131" s="108"/>
      <c r="H131" s="63"/>
      <c r="I131" s="64"/>
      <c r="J131" s="85"/>
      <c r="K131" s="40"/>
      <c r="L131" s="110"/>
      <c r="M131" s="54"/>
      <c r="N131" s="101"/>
      <c r="O131" s="111"/>
      <c r="P131" s="102"/>
      <c r="Q131" s="112"/>
      <c r="R131" s="94"/>
    </row>
    <row r="132" spans="1:18" ht="21" customHeight="1">
      <c r="A132" s="379"/>
      <c r="B132" s="72"/>
      <c r="C132" s="113"/>
      <c r="D132" s="303"/>
      <c r="E132" s="115"/>
      <c r="F132" s="116"/>
      <c r="G132" s="116"/>
      <c r="H132" s="117"/>
      <c r="I132" s="118"/>
      <c r="J132" s="119"/>
      <c r="K132" s="120"/>
      <c r="L132" s="121"/>
      <c r="M132" s="122"/>
      <c r="N132" s="92"/>
      <c r="O132" s="56"/>
      <c r="P132" s="79"/>
      <c r="Q132" s="31"/>
      <c r="R132" s="58"/>
    </row>
    <row r="133" spans="1:18" ht="21" customHeight="1" thickBot="1">
      <c r="A133" s="380"/>
      <c r="B133" s="273"/>
      <c r="C133" s="125"/>
      <c r="D133" s="305"/>
      <c r="E133" s="127"/>
      <c r="F133" s="128"/>
      <c r="G133" s="128"/>
      <c r="H133" s="129"/>
      <c r="I133" s="130"/>
      <c r="J133" s="131"/>
      <c r="K133" s="132"/>
      <c r="L133" s="133"/>
      <c r="M133" s="134"/>
      <c r="N133" s="135"/>
      <c r="O133" s="136"/>
      <c r="P133" s="137"/>
      <c r="Q133" s="138"/>
      <c r="R133" s="139"/>
    </row>
    <row r="134" spans="1:18" ht="21" customHeight="1" thickTop="1">
      <c r="A134" s="142"/>
      <c r="B134" s="19"/>
      <c r="C134" s="20"/>
      <c r="D134" s="20"/>
      <c r="E134" s="21"/>
      <c r="F134" s="21"/>
      <c r="G134" s="21"/>
      <c r="H134" s="22"/>
      <c r="I134" s="23"/>
      <c r="J134" s="24"/>
      <c r="K134" s="25"/>
      <c r="L134" s="26"/>
      <c r="M134" s="27"/>
      <c r="N134" s="28"/>
      <c r="O134" s="29"/>
      <c r="P134" s="30"/>
      <c r="Q134" s="31"/>
      <c r="R134" s="32"/>
    </row>
    <row r="135" spans="1:18" ht="21" customHeight="1">
      <c r="A135" s="381"/>
      <c r="B135" s="33"/>
      <c r="C135" s="34"/>
      <c r="D135" s="35"/>
      <c r="E135" s="36"/>
      <c r="F135" s="36"/>
      <c r="G135" s="36"/>
      <c r="H135" s="37"/>
      <c r="I135" s="38"/>
      <c r="J135" s="39"/>
      <c r="K135" s="40"/>
      <c r="L135" s="41"/>
      <c r="M135" s="42"/>
      <c r="N135" s="43"/>
      <c r="O135" s="44"/>
      <c r="P135" s="45"/>
      <c r="Q135" s="46"/>
      <c r="R135" s="37"/>
    </row>
    <row r="136" spans="1:18" ht="21" customHeight="1">
      <c r="A136" s="379"/>
      <c r="B136" s="47"/>
      <c r="C136" s="48"/>
      <c r="D136" s="49"/>
      <c r="E136" s="89"/>
      <c r="F136" s="50"/>
      <c r="G136" s="50"/>
      <c r="H136" s="22"/>
      <c r="I136" s="51"/>
      <c r="J136" s="52"/>
      <c r="K136" s="25"/>
      <c r="L136" s="53"/>
      <c r="M136" s="54"/>
      <c r="N136" s="55"/>
      <c r="O136" s="56"/>
      <c r="P136" s="57"/>
      <c r="Q136" s="31"/>
      <c r="R136" s="58"/>
    </row>
    <row r="137" spans="1:18" ht="21" customHeight="1">
      <c r="A137" s="382"/>
      <c r="B137" s="59"/>
      <c r="C137" s="60"/>
      <c r="D137" s="297"/>
      <c r="E137" s="62"/>
      <c r="F137" s="62"/>
      <c r="G137" s="62"/>
      <c r="H137" s="63"/>
      <c r="I137" s="64"/>
      <c r="J137" s="85"/>
      <c r="K137" s="66"/>
      <c r="L137" s="67"/>
      <c r="M137" s="68"/>
      <c r="N137" s="69"/>
      <c r="O137" s="44"/>
      <c r="P137" s="70"/>
      <c r="Q137" s="46"/>
      <c r="R137" s="37"/>
    </row>
    <row r="138" spans="1:18" ht="21" customHeight="1">
      <c r="A138" s="383"/>
      <c r="B138" s="72"/>
      <c r="C138" s="16"/>
      <c r="D138" s="49"/>
      <c r="E138" s="89"/>
      <c r="F138" s="74"/>
      <c r="G138" s="74"/>
      <c r="H138" s="75"/>
      <c r="I138" s="140"/>
      <c r="J138" s="116"/>
      <c r="K138" s="25"/>
      <c r="L138" s="53"/>
      <c r="M138" s="54"/>
      <c r="N138" s="78"/>
      <c r="O138" s="56"/>
      <c r="P138" s="79"/>
      <c r="Q138" s="31"/>
      <c r="R138" s="58"/>
    </row>
    <row r="139" spans="1:18" ht="21" customHeight="1">
      <c r="A139" s="384"/>
      <c r="B139" s="81"/>
      <c r="C139" s="60"/>
      <c r="D139" s="297"/>
      <c r="E139" s="62"/>
      <c r="F139" s="83"/>
      <c r="G139" s="83"/>
      <c r="H139" s="84"/>
      <c r="I139" s="64"/>
      <c r="J139" s="85"/>
      <c r="K139" s="40"/>
      <c r="L139" s="67"/>
      <c r="M139" s="68"/>
      <c r="N139" s="43"/>
      <c r="O139" s="86"/>
      <c r="P139" s="87"/>
      <c r="Q139" s="46"/>
      <c r="R139" s="37"/>
    </row>
    <row r="140" spans="1:18" ht="21" customHeight="1">
      <c r="A140" s="383"/>
      <c r="B140" s="72"/>
      <c r="C140" s="48"/>
      <c r="D140" s="49"/>
      <c r="E140" s="89"/>
      <c r="F140" s="89"/>
      <c r="G140" s="89"/>
      <c r="H140" s="75"/>
      <c r="I140" s="76"/>
      <c r="J140" s="77"/>
      <c r="K140" s="25"/>
      <c r="L140" s="53"/>
      <c r="M140" s="54"/>
      <c r="N140" s="55"/>
      <c r="O140" s="56"/>
      <c r="P140" s="79"/>
      <c r="Q140" s="31"/>
      <c r="R140" s="58"/>
    </row>
    <row r="141" spans="1:18" ht="21" customHeight="1">
      <c r="A141" s="384"/>
      <c r="B141" s="81"/>
      <c r="C141" s="60"/>
      <c r="D141" s="297"/>
      <c r="E141" s="62"/>
      <c r="F141" s="62"/>
      <c r="G141" s="62"/>
      <c r="H141" s="84"/>
      <c r="I141" s="64"/>
      <c r="J141" s="85"/>
      <c r="K141" s="40"/>
      <c r="L141" s="67"/>
      <c r="M141" s="68"/>
      <c r="N141" s="69"/>
      <c r="O141" s="86"/>
      <c r="P141" s="87"/>
      <c r="Q141" s="46"/>
      <c r="R141" s="37"/>
    </row>
    <row r="142" spans="1:18" ht="21" customHeight="1">
      <c r="A142" s="379"/>
      <c r="B142" s="72"/>
      <c r="C142" s="48"/>
      <c r="D142" s="49"/>
      <c r="E142" s="89"/>
      <c r="F142" s="89"/>
      <c r="G142" s="89"/>
      <c r="H142" s="58"/>
      <c r="I142" s="76"/>
      <c r="J142" s="77"/>
      <c r="K142" s="25"/>
      <c r="L142" s="53"/>
      <c r="M142" s="54"/>
      <c r="N142" s="92"/>
      <c r="O142" s="56"/>
      <c r="P142" s="79"/>
      <c r="Q142" s="31"/>
      <c r="R142" s="58"/>
    </row>
    <row r="143" spans="1:18" ht="21" customHeight="1">
      <c r="A143" s="80"/>
      <c r="B143" s="81"/>
      <c r="C143" s="60"/>
      <c r="D143" s="297"/>
      <c r="E143" s="62"/>
      <c r="F143" s="62"/>
      <c r="G143" s="62"/>
      <c r="H143" s="84"/>
      <c r="I143" s="64"/>
      <c r="J143" s="85"/>
      <c r="K143" s="40"/>
      <c r="L143" s="67"/>
      <c r="M143" s="68"/>
      <c r="N143" s="69"/>
      <c r="O143" s="86"/>
      <c r="P143" s="93"/>
      <c r="Q143" s="46"/>
      <c r="R143" s="37"/>
    </row>
    <row r="144" spans="1:18" ht="21" customHeight="1">
      <c r="A144" s="17"/>
      <c r="B144" s="72"/>
      <c r="C144" s="48"/>
      <c r="D144" s="49"/>
      <c r="E144" s="89"/>
      <c r="F144" s="89"/>
      <c r="G144" s="89"/>
      <c r="H144" s="94"/>
      <c r="I144" s="76"/>
      <c r="J144" s="77"/>
      <c r="K144" s="25"/>
      <c r="L144" s="53"/>
      <c r="M144" s="54"/>
      <c r="N144" s="92"/>
      <c r="O144" s="56"/>
      <c r="P144" s="79"/>
      <c r="Q144" s="31"/>
      <c r="R144" s="58"/>
    </row>
    <row r="145" spans="1:18" ht="21" customHeight="1">
      <c r="A145" s="13"/>
      <c r="B145" s="81"/>
      <c r="C145" s="60"/>
      <c r="D145" s="297"/>
      <c r="E145" s="62"/>
      <c r="F145" s="62"/>
      <c r="G145" s="62"/>
      <c r="H145" s="37"/>
      <c r="I145" s="64"/>
      <c r="J145" s="85"/>
      <c r="K145" s="40"/>
      <c r="L145" s="67"/>
      <c r="M145" s="68"/>
      <c r="N145" s="69"/>
      <c r="O145" s="86"/>
      <c r="P145" s="93"/>
      <c r="Q145" s="46"/>
      <c r="R145" s="37"/>
    </row>
    <row r="146" spans="1:18" ht="21" customHeight="1">
      <c r="A146" s="18"/>
      <c r="B146" s="72"/>
      <c r="C146" s="48"/>
      <c r="D146" s="49"/>
      <c r="E146" s="89"/>
      <c r="F146" s="74"/>
      <c r="G146" s="74"/>
      <c r="H146" s="94"/>
      <c r="I146" s="76"/>
      <c r="J146" s="77"/>
      <c r="K146" s="25"/>
      <c r="L146" s="53"/>
      <c r="M146" s="54"/>
      <c r="N146" s="95"/>
      <c r="O146" s="96"/>
      <c r="P146" s="79"/>
      <c r="Q146" s="31"/>
      <c r="R146" s="58"/>
    </row>
    <row r="147" spans="1:18" ht="21" customHeight="1">
      <c r="A147" s="13"/>
      <c r="B147" s="81"/>
      <c r="C147" s="14"/>
      <c r="D147" s="297"/>
      <c r="E147" s="62"/>
      <c r="F147" s="97"/>
      <c r="G147" s="97"/>
      <c r="H147" s="98"/>
      <c r="I147" s="64"/>
      <c r="J147" s="85"/>
      <c r="K147" s="40"/>
      <c r="L147" s="67"/>
      <c r="M147" s="68"/>
      <c r="N147" s="43"/>
      <c r="O147" s="86"/>
      <c r="P147" s="93"/>
      <c r="Q147" s="46"/>
      <c r="R147" s="37"/>
    </row>
    <row r="148" spans="1:18" ht="21" customHeight="1">
      <c r="A148" s="17"/>
      <c r="B148" s="72"/>
      <c r="C148" s="48"/>
      <c r="D148" s="99"/>
      <c r="E148" s="89"/>
      <c r="F148" s="74"/>
      <c r="G148" s="74"/>
      <c r="H148" s="22"/>
      <c r="I148" s="76"/>
      <c r="J148" s="77"/>
      <c r="K148" s="25"/>
      <c r="L148" s="53"/>
      <c r="M148" s="54"/>
      <c r="N148" s="95"/>
      <c r="O148" s="96"/>
      <c r="P148" s="79"/>
      <c r="Q148" s="31"/>
      <c r="R148" s="58"/>
    </row>
    <row r="149" spans="1:18" ht="21" customHeight="1">
      <c r="A149" s="13"/>
      <c r="B149" s="81"/>
      <c r="C149" s="60"/>
      <c r="D149" s="61"/>
      <c r="E149" s="62"/>
      <c r="F149" s="97"/>
      <c r="G149" s="97"/>
      <c r="H149" s="100"/>
      <c r="I149" s="64"/>
      <c r="J149" s="85"/>
      <c r="K149" s="40"/>
      <c r="L149" s="67"/>
      <c r="M149" s="68"/>
      <c r="N149" s="43"/>
      <c r="O149" s="86"/>
      <c r="P149" s="93"/>
      <c r="Q149" s="46"/>
      <c r="R149" s="37"/>
    </row>
    <row r="150" spans="1:18" ht="21" customHeight="1">
      <c r="A150" s="18"/>
      <c r="B150" s="72"/>
      <c r="C150" s="48"/>
      <c r="D150" s="99"/>
      <c r="E150" s="89"/>
      <c r="F150" s="74"/>
      <c r="G150" s="74"/>
      <c r="H150" s="22"/>
      <c r="I150" s="76"/>
      <c r="J150" s="77"/>
      <c r="K150" s="25"/>
      <c r="L150" s="53"/>
      <c r="M150" s="54"/>
      <c r="N150" s="95"/>
      <c r="O150" s="96"/>
      <c r="P150" s="79"/>
      <c r="Q150" s="31"/>
      <c r="R150" s="58"/>
    </row>
    <row r="151" spans="1:18" ht="21" customHeight="1">
      <c r="A151" s="13"/>
      <c r="B151" s="81"/>
      <c r="C151" s="60"/>
      <c r="D151" s="61"/>
      <c r="E151" s="62"/>
      <c r="F151" s="97"/>
      <c r="G151" s="97"/>
      <c r="H151" s="63"/>
      <c r="I151" s="64"/>
      <c r="J151" s="85"/>
      <c r="K151" s="40"/>
      <c r="L151" s="67"/>
      <c r="M151" s="68"/>
      <c r="N151" s="101"/>
      <c r="O151" s="86"/>
      <c r="P151" s="102"/>
      <c r="Q151" s="46"/>
      <c r="R151" s="37"/>
    </row>
    <row r="152" spans="1:18" ht="21" customHeight="1">
      <c r="A152" s="17"/>
      <c r="B152" s="72"/>
      <c r="C152" s="48"/>
      <c r="D152" s="99"/>
      <c r="E152" s="89"/>
      <c r="F152" s="89"/>
      <c r="G152" s="89"/>
      <c r="H152" s="58"/>
      <c r="I152" s="76"/>
      <c r="J152" s="77"/>
      <c r="K152" s="25"/>
      <c r="L152" s="53"/>
      <c r="M152" s="54"/>
      <c r="N152" s="92"/>
      <c r="O152" s="56"/>
      <c r="P152" s="79"/>
      <c r="Q152" s="31"/>
      <c r="R152" s="58"/>
    </row>
    <row r="153" spans="1:18" ht="21" customHeight="1">
      <c r="A153" s="13"/>
      <c r="B153" s="81"/>
      <c r="C153" s="60"/>
      <c r="D153" s="61"/>
      <c r="E153" s="62"/>
      <c r="F153" s="62"/>
      <c r="G153" s="62"/>
      <c r="H153" s="37"/>
      <c r="I153" s="64"/>
      <c r="J153" s="85"/>
      <c r="K153" s="40"/>
      <c r="L153" s="67"/>
      <c r="M153" s="68"/>
      <c r="N153" s="69"/>
      <c r="O153" s="86"/>
      <c r="P153" s="93"/>
      <c r="Q153" s="46"/>
      <c r="R153" s="37"/>
    </row>
    <row r="154" spans="1:18" ht="21" customHeight="1">
      <c r="A154" s="18"/>
      <c r="B154" s="72"/>
      <c r="C154" s="48"/>
      <c r="D154" s="91"/>
      <c r="E154" s="89"/>
      <c r="F154" s="74"/>
      <c r="G154" s="74"/>
      <c r="H154" s="22"/>
      <c r="I154" s="76"/>
      <c r="J154" s="77"/>
      <c r="K154" s="25"/>
      <c r="L154" s="53"/>
      <c r="M154" s="54"/>
      <c r="N154" s="78"/>
      <c r="O154" s="96"/>
      <c r="P154" s="79"/>
      <c r="Q154" s="31"/>
      <c r="R154" s="58"/>
    </row>
    <row r="155" spans="1:18" ht="21" customHeight="1">
      <c r="A155" s="13"/>
      <c r="B155" s="81"/>
      <c r="C155" s="60"/>
      <c r="D155" s="61"/>
      <c r="E155" s="62"/>
      <c r="F155" s="97"/>
      <c r="G155" s="97"/>
      <c r="H155" s="63"/>
      <c r="I155" s="64"/>
      <c r="J155" s="85"/>
      <c r="K155" s="40"/>
      <c r="L155" s="67"/>
      <c r="M155" s="68"/>
      <c r="N155" s="43"/>
      <c r="O155" s="86"/>
      <c r="P155" s="93"/>
      <c r="Q155" s="46"/>
      <c r="R155" s="37"/>
    </row>
    <row r="156" spans="1:18" ht="21" customHeight="1">
      <c r="A156" s="18"/>
      <c r="B156" s="72"/>
      <c r="C156" s="48"/>
      <c r="D156" s="99"/>
      <c r="E156" s="89"/>
      <c r="F156" s="74"/>
      <c r="G156" s="74"/>
      <c r="H156" s="22"/>
      <c r="I156" s="76"/>
      <c r="J156" s="77"/>
      <c r="K156" s="25"/>
      <c r="L156" s="53"/>
      <c r="M156" s="54"/>
      <c r="N156" s="78"/>
      <c r="O156" s="96"/>
      <c r="P156" s="79"/>
      <c r="Q156" s="31"/>
      <c r="R156" s="58"/>
    </row>
    <row r="157" spans="1:18" ht="21" customHeight="1">
      <c r="A157" s="13"/>
      <c r="B157" s="81"/>
      <c r="C157" s="60"/>
      <c r="D157" s="61"/>
      <c r="E157" s="62"/>
      <c r="F157" s="97"/>
      <c r="G157" s="97"/>
      <c r="H157" s="63"/>
      <c r="I157" s="64"/>
      <c r="J157" s="85"/>
      <c r="K157" s="40"/>
      <c r="L157" s="67"/>
      <c r="M157" s="68"/>
      <c r="N157" s="43"/>
      <c r="O157" s="86"/>
      <c r="P157" s="93"/>
      <c r="Q157" s="46"/>
      <c r="R157" s="37"/>
    </row>
    <row r="158" spans="1:18" ht="21" customHeight="1">
      <c r="A158" s="17"/>
      <c r="B158" s="103"/>
      <c r="C158" s="48"/>
      <c r="D158" s="99"/>
      <c r="E158" s="89"/>
      <c r="F158" s="74"/>
      <c r="G158" s="74"/>
      <c r="H158" s="75"/>
      <c r="I158" s="76"/>
      <c r="J158" s="77"/>
      <c r="K158" s="25"/>
      <c r="L158" s="53"/>
      <c r="M158" s="54"/>
      <c r="N158" s="95"/>
      <c r="O158" s="96"/>
      <c r="P158" s="79"/>
      <c r="Q158" s="31"/>
      <c r="R158" s="58"/>
    </row>
    <row r="159" spans="1:18" ht="21" customHeight="1">
      <c r="A159" s="13"/>
      <c r="B159" s="104"/>
      <c r="C159" s="60"/>
      <c r="D159" s="61"/>
      <c r="E159" s="62"/>
      <c r="F159" s="97"/>
      <c r="G159" s="97"/>
      <c r="H159" s="84"/>
      <c r="I159" s="64"/>
      <c r="J159" s="85"/>
      <c r="K159" s="40"/>
      <c r="L159" s="67"/>
      <c r="M159" s="68"/>
      <c r="N159" s="105"/>
      <c r="O159" s="86"/>
      <c r="P159" s="93"/>
      <c r="Q159" s="46"/>
      <c r="R159" s="37"/>
    </row>
    <row r="160" spans="1:18" ht="21" customHeight="1">
      <c r="A160" s="17"/>
      <c r="B160" s="103"/>
      <c r="C160" s="48"/>
      <c r="D160" s="99"/>
      <c r="E160" s="89"/>
      <c r="F160" s="106"/>
      <c r="G160" s="106"/>
      <c r="H160" s="107"/>
      <c r="I160" s="76"/>
      <c r="J160" s="77"/>
      <c r="K160" s="25"/>
      <c r="L160" s="53"/>
      <c r="M160" s="54"/>
      <c r="N160" s="95"/>
      <c r="O160" s="96"/>
      <c r="P160" s="79"/>
      <c r="Q160" s="31"/>
      <c r="R160" s="58"/>
    </row>
    <row r="161" spans="1:18" ht="21" customHeight="1">
      <c r="A161" s="13"/>
      <c r="B161" s="104"/>
      <c r="C161" s="60"/>
      <c r="D161" s="61"/>
      <c r="E161" s="62"/>
      <c r="F161" s="108"/>
      <c r="G161" s="108"/>
      <c r="H161" s="37"/>
      <c r="I161" s="64"/>
      <c r="J161" s="85"/>
      <c r="K161" s="40"/>
      <c r="L161" s="67"/>
      <c r="M161" s="68"/>
      <c r="N161" s="43"/>
      <c r="O161" s="86"/>
      <c r="P161" s="93"/>
      <c r="Q161" s="46"/>
      <c r="R161" s="37"/>
    </row>
    <row r="162" spans="1:18" ht="21" customHeight="1">
      <c r="A162" s="17"/>
      <c r="B162" s="103"/>
      <c r="C162" s="48"/>
      <c r="D162" s="99"/>
      <c r="E162" s="89"/>
      <c r="F162" s="106"/>
      <c r="G162" s="106"/>
      <c r="H162" s="107"/>
      <c r="I162" s="76"/>
      <c r="J162" s="77"/>
      <c r="K162" s="25"/>
      <c r="L162" s="53"/>
      <c r="M162" s="54"/>
      <c r="N162" s="95"/>
      <c r="O162" s="96"/>
      <c r="P162" s="79"/>
      <c r="Q162" s="31"/>
      <c r="R162" s="58"/>
    </row>
    <row r="163" spans="1:18" ht="21" customHeight="1">
      <c r="A163" s="13"/>
      <c r="B163" s="104"/>
      <c r="C163" s="60"/>
      <c r="D163" s="61"/>
      <c r="E163" s="62"/>
      <c r="F163" s="108"/>
      <c r="G163" s="108"/>
      <c r="H163" s="37"/>
      <c r="I163" s="64"/>
      <c r="J163" s="85"/>
      <c r="K163" s="40"/>
      <c r="L163" s="67"/>
      <c r="M163" s="68"/>
      <c r="N163" s="43"/>
      <c r="O163" s="86"/>
      <c r="P163" s="93"/>
      <c r="Q163" s="46"/>
      <c r="R163" s="37"/>
    </row>
    <row r="164" spans="1:18" ht="21" customHeight="1">
      <c r="A164" s="17"/>
      <c r="B164" s="103"/>
      <c r="C164" s="48"/>
      <c r="D164" s="99"/>
      <c r="E164" s="89"/>
      <c r="F164" s="106"/>
      <c r="G164" s="106"/>
      <c r="H164" s="58"/>
      <c r="I164" s="76"/>
      <c r="J164" s="77"/>
      <c r="K164" s="25"/>
      <c r="L164" s="53"/>
      <c r="M164" s="54"/>
      <c r="N164" s="95"/>
      <c r="O164" s="96"/>
      <c r="P164" s="79"/>
      <c r="Q164" s="31"/>
      <c r="R164" s="58"/>
    </row>
    <row r="165" spans="1:18" ht="21" customHeight="1">
      <c r="A165" s="13"/>
      <c r="B165" s="104"/>
      <c r="C165" s="60"/>
      <c r="D165" s="61"/>
      <c r="E165" s="62"/>
      <c r="F165" s="108"/>
      <c r="G165" s="108"/>
      <c r="H165" s="37"/>
      <c r="I165" s="64"/>
      <c r="J165" s="85"/>
      <c r="K165" s="40"/>
      <c r="L165" s="67"/>
      <c r="M165" s="68"/>
      <c r="N165" s="43"/>
      <c r="O165" s="86"/>
      <c r="P165" s="93"/>
      <c r="Q165" s="46"/>
      <c r="R165" s="37"/>
    </row>
    <row r="166" spans="1:18" ht="21" customHeight="1">
      <c r="A166" s="17"/>
      <c r="B166" s="103"/>
      <c r="C166" s="48"/>
      <c r="D166" s="99"/>
      <c r="E166" s="89"/>
      <c r="F166" s="106"/>
      <c r="G166" s="106"/>
      <c r="H166" s="58"/>
      <c r="I166" s="76"/>
      <c r="J166" s="77"/>
      <c r="K166" s="25"/>
      <c r="L166" s="53"/>
      <c r="M166" s="54"/>
      <c r="N166" s="95"/>
      <c r="O166" s="96"/>
      <c r="P166" s="79"/>
      <c r="Q166" s="31"/>
      <c r="R166" s="58"/>
    </row>
    <row r="167" spans="1:18" ht="21" customHeight="1">
      <c r="A167" s="13"/>
      <c r="B167" s="104"/>
      <c r="C167" s="60"/>
      <c r="D167" s="61"/>
      <c r="E167" s="62"/>
      <c r="F167" s="108"/>
      <c r="G167" s="108"/>
      <c r="H167" s="37"/>
      <c r="I167" s="64"/>
      <c r="J167" s="85"/>
      <c r="K167" s="40"/>
      <c r="L167" s="67"/>
      <c r="M167" s="68"/>
      <c r="N167" s="43"/>
      <c r="O167" s="86"/>
      <c r="P167" s="93"/>
      <c r="Q167" s="46"/>
      <c r="R167" s="37"/>
    </row>
    <row r="168" spans="1:18" ht="21" customHeight="1">
      <c r="A168" s="17"/>
      <c r="B168" s="72"/>
      <c r="C168" s="48"/>
      <c r="D168" s="91"/>
      <c r="E168" s="89"/>
      <c r="F168" s="89"/>
      <c r="G168" s="89"/>
      <c r="H168" s="94"/>
      <c r="I168" s="76"/>
      <c r="J168" s="77"/>
      <c r="K168" s="25"/>
      <c r="L168" s="53"/>
      <c r="M168" s="54"/>
      <c r="N168" s="95"/>
      <c r="O168" s="56"/>
      <c r="P168" s="79"/>
      <c r="Q168" s="31"/>
      <c r="R168" s="58"/>
    </row>
    <row r="169" spans="1:18" ht="21" customHeight="1">
      <c r="A169" s="13"/>
      <c r="B169" s="81"/>
      <c r="C169" s="60"/>
      <c r="D169" s="61"/>
      <c r="E169" s="62"/>
      <c r="F169" s="62"/>
      <c r="G169" s="62"/>
      <c r="H169" s="98"/>
      <c r="I169" s="64"/>
      <c r="J169" s="85"/>
      <c r="K169" s="40"/>
      <c r="L169" s="67"/>
      <c r="M169" s="68"/>
      <c r="N169" s="43"/>
      <c r="O169" s="86"/>
      <c r="P169" s="93"/>
      <c r="Q169" s="46"/>
      <c r="R169" s="37"/>
    </row>
    <row r="170" spans="1:18" ht="21" customHeight="1">
      <c r="A170" s="17"/>
      <c r="B170" s="72"/>
      <c r="C170" s="48"/>
      <c r="D170" s="99"/>
      <c r="E170" s="89"/>
      <c r="F170" s="89"/>
      <c r="G170" s="89"/>
      <c r="H170" s="94"/>
      <c r="I170" s="76"/>
      <c r="J170" s="77"/>
      <c r="K170" s="25"/>
      <c r="L170" s="53"/>
      <c r="M170" s="54"/>
      <c r="N170" s="95"/>
      <c r="O170" s="56"/>
      <c r="P170" s="79"/>
      <c r="Q170" s="31"/>
      <c r="R170" s="58"/>
    </row>
    <row r="171" spans="1:18" ht="21" customHeight="1">
      <c r="A171" s="13"/>
      <c r="B171" s="81"/>
      <c r="C171" s="60"/>
      <c r="D171" s="61"/>
      <c r="E171" s="62"/>
      <c r="F171" s="62"/>
      <c r="G171" s="62"/>
      <c r="H171" s="98"/>
      <c r="I171" s="64"/>
      <c r="J171" s="85"/>
      <c r="K171" s="40"/>
      <c r="L171" s="67"/>
      <c r="M171" s="68"/>
      <c r="N171" s="43"/>
      <c r="O171" s="86"/>
      <c r="P171" s="93"/>
      <c r="Q171" s="46"/>
      <c r="R171" s="37"/>
    </row>
    <row r="172" spans="1:18" ht="21" customHeight="1">
      <c r="A172" s="17"/>
      <c r="B172" s="72"/>
      <c r="C172" s="48"/>
      <c r="D172" s="99"/>
      <c r="E172" s="89"/>
      <c r="F172" s="106"/>
      <c r="G172" s="106"/>
      <c r="H172" s="22"/>
      <c r="I172" s="76"/>
      <c r="J172" s="77"/>
      <c r="K172" s="25"/>
      <c r="L172" s="53"/>
      <c r="M172" s="54"/>
      <c r="N172" s="95"/>
      <c r="O172" s="56"/>
      <c r="P172" s="79"/>
      <c r="Q172" s="31"/>
      <c r="R172" s="58"/>
    </row>
    <row r="173" spans="1:18" ht="21" customHeight="1">
      <c r="A173" s="13"/>
      <c r="B173" s="81"/>
      <c r="C173" s="60"/>
      <c r="D173" s="61"/>
      <c r="E173" s="62"/>
      <c r="F173" s="108"/>
      <c r="G173" s="108"/>
      <c r="H173" s="100"/>
      <c r="I173" s="64"/>
      <c r="J173" s="85"/>
      <c r="K173" s="40"/>
      <c r="L173" s="67"/>
      <c r="M173" s="68"/>
      <c r="N173" s="43"/>
      <c r="O173" s="86"/>
      <c r="P173" s="93"/>
      <c r="Q173" s="46"/>
      <c r="R173" s="37"/>
    </row>
    <row r="174" spans="1:18" ht="21" customHeight="1">
      <c r="A174" s="17"/>
      <c r="B174" s="72"/>
      <c r="C174" s="48"/>
      <c r="D174" s="99"/>
      <c r="E174" s="89"/>
      <c r="F174" s="106"/>
      <c r="G174" s="106"/>
      <c r="H174" s="22"/>
      <c r="I174" s="76"/>
      <c r="J174" s="77"/>
      <c r="K174" s="25"/>
      <c r="L174" s="53"/>
      <c r="M174" s="54"/>
      <c r="N174" s="95"/>
      <c r="O174" s="56"/>
      <c r="P174" s="79"/>
      <c r="Q174" s="109"/>
      <c r="R174" s="58"/>
    </row>
    <row r="175" spans="1:18" ht="21" customHeight="1">
      <c r="A175" s="13"/>
      <c r="B175" s="81"/>
      <c r="C175" s="60"/>
      <c r="D175" s="61"/>
      <c r="E175" s="62"/>
      <c r="F175" s="108"/>
      <c r="G175" s="108"/>
      <c r="H175" s="63"/>
      <c r="I175" s="64"/>
      <c r="J175" s="85"/>
      <c r="K175" s="40"/>
      <c r="L175" s="110"/>
      <c r="M175" s="54"/>
      <c r="N175" s="101"/>
      <c r="O175" s="111"/>
      <c r="P175" s="102"/>
      <c r="Q175" s="112"/>
      <c r="R175" s="94"/>
    </row>
    <row r="176" spans="1:18" ht="21" customHeight="1">
      <c r="A176" s="17"/>
      <c r="B176" s="72"/>
      <c r="C176" s="113"/>
      <c r="D176" s="114"/>
      <c r="E176" s="115"/>
      <c r="F176" s="116"/>
      <c r="G176" s="116"/>
      <c r="H176" s="117"/>
      <c r="I176" s="118"/>
      <c r="J176" s="119"/>
      <c r="K176" s="120"/>
      <c r="L176" s="121"/>
      <c r="M176" s="122"/>
      <c r="N176" s="92"/>
      <c r="O176" s="56"/>
      <c r="P176" s="79"/>
      <c r="Q176" s="31"/>
      <c r="R176" s="58"/>
    </row>
    <row r="177" spans="1:18" ht="21" customHeight="1" thickBot="1">
      <c r="A177" s="123"/>
      <c r="B177" s="141"/>
      <c r="C177" s="125"/>
      <c r="D177" s="126"/>
      <c r="E177" s="127"/>
      <c r="F177" s="128"/>
      <c r="G177" s="128"/>
      <c r="H177" s="129"/>
      <c r="I177" s="130"/>
      <c r="J177" s="131"/>
      <c r="K177" s="132"/>
      <c r="L177" s="133"/>
      <c r="M177" s="134"/>
      <c r="N177" s="135"/>
      <c r="O177" s="136"/>
      <c r="P177" s="137"/>
      <c r="Q177" s="138"/>
      <c r="R177" s="139"/>
    </row>
    <row r="178" spans="1:18" ht="21" customHeight="1" thickTop="1">
      <c r="A178" s="142"/>
      <c r="B178" s="19"/>
      <c r="C178" s="20"/>
      <c r="D178" s="20"/>
      <c r="E178" s="21"/>
      <c r="F178" s="21"/>
      <c r="G178" s="21"/>
      <c r="H178" s="22"/>
      <c r="I178" s="23"/>
      <c r="J178" s="24"/>
      <c r="K178" s="25"/>
      <c r="L178" s="26"/>
      <c r="M178" s="27"/>
      <c r="N178" s="28"/>
      <c r="O178" s="29"/>
      <c r="P178" s="30"/>
      <c r="Q178" s="31"/>
      <c r="R178" s="32"/>
    </row>
    <row r="179" spans="1:18" ht="21" customHeight="1">
      <c r="A179" s="341"/>
      <c r="B179" s="33"/>
      <c r="C179" s="34"/>
      <c r="D179" s="35"/>
      <c r="E179" s="36"/>
      <c r="F179" s="36"/>
      <c r="G179" s="36"/>
      <c r="H179" s="37"/>
      <c r="I179" s="38"/>
      <c r="J179" s="39"/>
      <c r="K179" s="40"/>
      <c r="L179" s="41"/>
      <c r="M179" s="42"/>
      <c r="N179" s="43"/>
      <c r="O179" s="44"/>
      <c r="P179" s="45"/>
      <c r="Q179" s="46"/>
      <c r="R179" s="37"/>
    </row>
    <row r="180" spans="1:18" ht="21" customHeight="1">
      <c r="A180" s="17"/>
      <c r="B180" s="47"/>
      <c r="C180" s="48"/>
      <c r="D180" s="49"/>
      <c r="E180" s="50"/>
      <c r="F180" s="50"/>
      <c r="G180" s="50"/>
      <c r="H180" s="22"/>
      <c r="I180" s="51"/>
      <c r="J180" s="52"/>
      <c r="K180" s="25"/>
      <c r="L180" s="53"/>
      <c r="M180" s="54"/>
      <c r="N180" s="55"/>
      <c r="O180" s="56"/>
      <c r="P180" s="57"/>
      <c r="Q180" s="31"/>
      <c r="R180" s="58"/>
    </row>
    <row r="181" spans="1:18" ht="21" customHeight="1">
      <c r="A181" s="13"/>
      <c r="B181" s="59"/>
      <c r="C181" s="60"/>
      <c r="D181" s="61"/>
      <c r="E181" s="62"/>
      <c r="F181" s="62"/>
      <c r="G181" s="62"/>
      <c r="H181" s="63"/>
      <c r="I181" s="64"/>
      <c r="J181" s="85"/>
      <c r="K181" s="66"/>
      <c r="L181" s="67"/>
      <c r="M181" s="68"/>
      <c r="N181" s="69"/>
      <c r="O181" s="44"/>
      <c r="P181" s="70"/>
      <c r="Q181" s="46"/>
      <c r="R181" s="37"/>
    </row>
    <row r="182" spans="1:18" ht="21" customHeight="1">
      <c r="A182" s="71"/>
      <c r="B182" s="72"/>
      <c r="C182" s="16"/>
      <c r="D182" s="73"/>
      <c r="E182" s="74"/>
      <c r="F182" s="74"/>
      <c r="G182" s="74"/>
      <c r="H182" s="75"/>
      <c r="I182" s="140"/>
      <c r="J182" s="116"/>
      <c r="K182" s="25"/>
      <c r="L182" s="53"/>
      <c r="M182" s="54"/>
      <c r="N182" s="78"/>
      <c r="O182" s="56"/>
      <c r="P182" s="79"/>
      <c r="Q182" s="31"/>
      <c r="R182" s="58"/>
    </row>
    <row r="183" spans="1:18" ht="21" customHeight="1">
      <c r="A183" s="80"/>
      <c r="B183" s="81"/>
      <c r="C183" s="60"/>
      <c r="D183" s="82"/>
      <c r="E183" s="62"/>
      <c r="F183" s="83"/>
      <c r="G183" s="83"/>
      <c r="H183" s="84"/>
      <c r="I183" s="64"/>
      <c r="J183" s="85"/>
      <c r="K183" s="40"/>
      <c r="L183" s="67"/>
      <c r="M183" s="68"/>
      <c r="N183" s="43"/>
      <c r="O183" s="86"/>
      <c r="P183" s="87"/>
      <c r="Q183" s="46"/>
      <c r="R183" s="37"/>
    </row>
    <row r="184" spans="1:18" ht="21" customHeight="1">
      <c r="A184" s="71"/>
      <c r="B184" s="72"/>
      <c r="C184" s="16"/>
      <c r="D184" s="88"/>
      <c r="E184" s="89"/>
      <c r="F184" s="89"/>
      <c r="G184" s="89"/>
      <c r="H184" s="75"/>
      <c r="I184" s="76"/>
      <c r="J184" s="77"/>
      <c r="K184" s="25"/>
      <c r="L184" s="53"/>
      <c r="M184" s="54"/>
      <c r="N184" s="55"/>
      <c r="O184" s="56"/>
      <c r="P184" s="79"/>
      <c r="Q184" s="31"/>
      <c r="R184" s="58"/>
    </row>
    <row r="185" spans="1:18" ht="21" customHeight="1">
      <c r="A185" s="80"/>
      <c r="B185" s="378"/>
      <c r="C185" s="60"/>
      <c r="D185" s="90"/>
      <c r="E185" s="62"/>
      <c r="F185" s="62"/>
      <c r="G185" s="62"/>
      <c r="H185" s="84"/>
      <c r="I185" s="64"/>
      <c r="J185" s="85"/>
      <c r="K185" s="40"/>
      <c r="L185" s="67"/>
      <c r="M185" s="68"/>
      <c r="N185" s="69"/>
      <c r="O185" s="86"/>
      <c r="P185" s="87"/>
      <c r="Q185" s="46"/>
      <c r="R185" s="37"/>
    </row>
    <row r="186" spans="1:18" ht="21" customHeight="1">
      <c r="A186" s="17"/>
      <c r="B186" s="72"/>
      <c r="C186" s="48"/>
      <c r="D186" s="306"/>
      <c r="E186" s="89"/>
      <c r="F186" s="89"/>
      <c r="G186" s="89"/>
      <c r="H186" s="58"/>
      <c r="I186" s="76"/>
      <c r="J186" s="77"/>
      <c r="K186" s="25"/>
      <c r="L186" s="53"/>
      <c r="M186" s="54"/>
      <c r="N186" s="92"/>
      <c r="O186" s="56"/>
      <c r="P186" s="79"/>
      <c r="Q186" s="31"/>
      <c r="R186" s="58"/>
    </row>
    <row r="187" spans="1:18" ht="21" customHeight="1">
      <c r="A187" s="80"/>
      <c r="B187" s="81"/>
      <c r="C187" s="60"/>
      <c r="D187" s="297"/>
      <c r="E187" s="62"/>
      <c r="F187" s="62"/>
      <c r="G187" s="62"/>
      <c r="H187" s="84"/>
      <c r="I187" s="64"/>
      <c r="J187" s="85"/>
      <c r="K187" s="40"/>
      <c r="L187" s="67"/>
      <c r="M187" s="68"/>
      <c r="N187" s="69"/>
      <c r="O187" s="86"/>
      <c r="P187" s="93"/>
      <c r="Q187" s="46"/>
      <c r="R187" s="37"/>
    </row>
    <row r="188" spans="1:18" ht="21" customHeight="1">
      <c r="A188" s="17"/>
      <c r="B188" s="72"/>
      <c r="C188" s="48"/>
      <c r="D188" s="306"/>
      <c r="E188" s="89"/>
      <c r="F188" s="89"/>
      <c r="G188" s="89"/>
      <c r="H188" s="94"/>
      <c r="I188" s="76"/>
      <c r="J188" s="77"/>
      <c r="K188" s="25"/>
      <c r="L188" s="53"/>
      <c r="M188" s="54"/>
      <c r="N188" s="92"/>
      <c r="O188" s="56"/>
      <c r="P188" s="79"/>
      <c r="Q188" s="31"/>
      <c r="R188" s="58"/>
    </row>
    <row r="189" spans="1:18" ht="21" customHeight="1">
      <c r="A189" s="13"/>
      <c r="B189" s="81"/>
      <c r="C189" s="60"/>
      <c r="D189" s="297"/>
      <c r="E189" s="62"/>
      <c r="F189" s="62"/>
      <c r="G189" s="62"/>
      <c r="H189" s="37"/>
      <c r="I189" s="64"/>
      <c r="J189" s="85"/>
      <c r="K189" s="40"/>
      <c r="L189" s="67"/>
      <c r="M189" s="68"/>
      <c r="N189" s="69"/>
      <c r="O189" s="86"/>
      <c r="P189" s="93"/>
      <c r="Q189" s="46"/>
      <c r="R189" s="37"/>
    </row>
    <row r="190" spans="1:18" ht="21" customHeight="1">
      <c r="A190" s="18"/>
      <c r="B190" s="72"/>
      <c r="C190" s="48"/>
      <c r="D190" s="306"/>
      <c r="E190" s="89"/>
      <c r="F190" s="74"/>
      <c r="G190" s="74"/>
      <c r="H190" s="94"/>
      <c r="I190" s="76"/>
      <c r="J190" s="77"/>
      <c r="K190" s="25"/>
      <c r="L190" s="53"/>
      <c r="M190" s="54"/>
      <c r="N190" s="95"/>
      <c r="O190" s="96"/>
      <c r="P190" s="79"/>
      <c r="Q190" s="31"/>
      <c r="R190" s="58"/>
    </row>
    <row r="191" spans="1:18" ht="21" customHeight="1">
      <c r="A191" s="13"/>
      <c r="B191" s="81"/>
      <c r="C191" s="60"/>
      <c r="D191" s="297"/>
      <c r="E191" s="62"/>
      <c r="F191" s="97"/>
      <c r="G191" s="97"/>
      <c r="H191" s="98"/>
      <c r="I191" s="64"/>
      <c r="J191" s="85"/>
      <c r="K191" s="40"/>
      <c r="L191" s="67"/>
      <c r="M191" s="68"/>
      <c r="N191" s="43"/>
      <c r="O191" s="86"/>
      <c r="P191" s="93"/>
      <c r="Q191" s="46"/>
      <c r="R191" s="37"/>
    </row>
    <row r="192" spans="1:18" ht="21" customHeight="1">
      <c r="A192" s="17"/>
      <c r="B192" s="72"/>
      <c r="C192" s="48"/>
      <c r="D192" s="326"/>
      <c r="E192" s="89"/>
      <c r="F192" s="74"/>
      <c r="G192" s="74"/>
      <c r="H192" s="22"/>
      <c r="I192" s="76"/>
      <c r="J192" s="77"/>
      <c r="K192" s="25"/>
      <c r="L192" s="53"/>
      <c r="M192" s="54"/>
      <c r="N192" s="95"/>
      <c r="O192" s="96"/>
      <c r="P192" s="79"/>
      <c r="Q192" s="31"/>
      <c r="R192" s="58"/>
    </row>
    <row r="193" spans="1:18" ht="21" customHeight="1">
      <c r="A193" s="13"/>
      <c r="B193" s="81"/>
      <c r="C193" s="60"/>
      <c r="D193" s="297"/>
      <c r="E193" s="62"/>
      <c r="F193" s="97"/>
      <c r="G193" s="97"/>
      <c r="H193" s="100"/>
      <c r="I193" s="64"/>
      <c r="J193" s="85"/>
      <c r="K193" s="40"/>
      <c r="L193" s="67"/>
      <c r="M193" s="68"/>
      <c r="N193" s="43"/>
      <c r="O193" s="86"/>
      <c r="P193" s="93"/>
      <c r="Q193" s="46"/>
      <c r="R193" s="37"/>
    </row>
    <row r="194" spans="1:18" ht="21" customHeight="1">
      <c r="A194" s="18"/>
      <c r="B194" s="103"/>
      <c r="C194" s="48"/>
      <c r="D194" s="326"/>
      <c r="E194" s="89"/>
      <c r="F194" s="74"/>
      <c r="G194" s="74"/>
      <c r="H194" s="22"/>
      <c r="I194" s="76"/>
      <c r="J194" s="77"/>
      <c r="K194" s="25"/>
      <c r="L194" s="53"/>
      <c r="M194" s="54"/>
      <c r="N194" s="95"/>
      <c r="O194" s="96"/>
      <c r="P194" s="79"/>
      <c r="Q194" s="31"/>
      <c r="R194" s="58"/>
    </row>
    <row r="195" spans="1:18" ht="21" customHeight="1">
      <c r="A195" s="13"/>
      <c r="B195" s="104"/>
      <c r="C195" s="60"/>
      <c r="D195" s="297"/>
      <c r="E195" s="62"/>
      <c r="F195" s="97"/>
      <c r="G195" s="97"/>
      <c r="H195" s="63"/>
      <c r="I195" s="64"/>
      <c r="J195" s="85"/>
      <c r="K195" s="40"/>
      <c r="L195" s="67"/>
      <c r="M195" s="68"/>
      <c r="N195" s="101"/>
      <c r="O195" s="86"/>
      <c r="P195" s="102"/>
      <c r="Q195" s="46"/>
      <c r="R195" s="37"/>
    </row>
    <row r="196" spans="1:18" ht="21" customHeight="1">
      <c r="A196" s="17"/>
      <c r="B196" s="103"/>
      <c r="C196" s="48"/>
      <c r="D196" s="326"/>
      <c r="E196" s="89"/>
      <c r="F196" s="89"/>
      <c r="G196" s="89"/>
      <c r="H196" s="58"/>
      <c r="I196" s="76"/>
      <c r="J196" s="77"/>
      <c r="K196" s="25"/>
      <c r="L196" s="53"/>
      <c r="M196" s="54"/>
      <c r="N196" s="92"/>
      <c r="O196" s="56"/>
      <c r="P196" s="79"/>
      <c r="Q196" s="31"/>
      <c r="R196" s="58"/>
    </row>
    <row r="197" spans="1:18" ht="21" customHeight="1">
      <c r="A197" s="13"/>
      <c r="B197" s="104"/>
      <c r="C197" s="60"/>
      <c r="D197" s="297"/>
      <c r="E197" s="62"/>
      <c r="F197" s="62"/>
      <c r="G197" s="62"/>
      <c r="H197" s="37"/>
      <c r="I197" s="64"/>
      <c r="J197" s="85"/>
      <c r="K197" s="40"/>
      <c r="L197" s="67"/>
      <c r="M197" s="68"/>
      <c r="N197" s="69"/>
      <c r="O197" s="86"/>
      <c r="P197" s="93"/>
      <c r="Q197" s="46"/>
      <c r="R197" s="37"/>
    </row>
    <row r="198" spans="1:18" ht="21" customHeight="1">
      <c r="A198" s="18"/>
      <c r="B198" s="72"/>
      <c r="C198" s="48"/>
      <c r="D198" s="306"/>
      <c r="E198" s="89"/>
      <c r="F198" s="74"/>
      <c r="G198" s="74"/>
      <c r="H198" s="22"/>
      <c r="I198" s="76"/>
      <c r="J198" s="77"/>
      <c r="K198" s="25"/>
      <c r="L198" s="53"/>
      <c r="M198" s="54"/>
      <c r="N198" s="78"/>
      <c r="O198" s="96"/>
      <c r="P198" s="79"/>
      <c r="Q198" s="31"/>
      <c r="R198" s="58"/>
    </row>
    <row r="199" spans="1:18" ht="21" customHeight="1">
      <c r="A199" s="13"/>
      <c r="B199" s="81"/>
      <c r="C199" s="60"/>
      <c r="D199" s="297"/>
      <c r="E199" s="62"/>
      <c r="F199" s="97"/>
      <c r="G199" s="97"/>
      <c r="H199" s="63"/>
      <c r="I199" s="64"/>
      <c r="J199" s="85"/>
      <c r="K199" s="40"/>
      <c r="L199" s="67"/>
      <c r="M199" s="68"/>
      <c r="N199" s="43"/>
      <c r="O199" s="86"/>
      <c r="P199" s="93"/>
      <c r="Q199" s="46"/>
      <c r="R199" s="37"/>
    </row>
    <row r="200" spans="1:18" ht="21" customHeight="1">
      <c r="A200" s="18"/>
      <c r="B200" s="72"/>
      <c r="C200" s="48"/>
      <c r="D200" s="326"/>
      <c r="E200" s="89"/>
      <c r="F200" s="74"/>
      <c r="G200" s="74"/>
      <c r="H200" s="22"/>
      <c r="I200" s="76"/>
      <c r="J200" s="77"/>
      <c r="K200" s="25"/>
      <c r="L200" s="53"/>
      <c r="M200" s="54"/>
      <c r="N200" s="78"/>
      <c r="O200" s="96"/>
      <c r="P200" s="79"/>
      <c r="Q200" s="31"/>
      <c r="R200" s="58"/>
    </row>
    <row r="201" spans="1:18" ht="21" customHeight="1">
      <c r="A201" s="13"/>
      <c r="B201" s="81"/>
      <c r="C201" s="60"/>
      <c r="D201" s="297"/>
      <c r="E201" s="62"/>
      <c r="F201" s="97"/>
      <c r="G201" s="97"/>
      <c r="H201" s="63"/>
      <c r="I201" s="64"/>
      <c r="J201" s="85"/>
      <c r="K201" s="40"/>
      <c r="L201" s="67"/>
      <c r="M201" s="68"/>
      <c r="N201" s="43"/>
      <c r="O201" s="86"/>
      <c r="P201" s="93"/>
      <c r="Q201" s="46"/>
      <c r="R201" s="37"/>
    </row>
    <row r="202" spans="1:18" ht="21" customHeight="1">
      <c r="A202" s="17"/>
      <c r="B202" s="103"/>
      <c r="C202" s="48"/>
      <c r="D202" s="99"/>
      <c r="E202" s="89"/>
      <c r="F202" s="74"/>
      <c r="G202" s="74"/>
      <c r="H202" s="75"/>
      <c r="I202" s="76"/>
      <c r="J202" s="77"/>
      <c r="K202" s="25"/>
      <c r="L202" s="53"/>
      <c r="M202" s="54"/>
      <c r="N202" s="95"/>
      <c r="O202" s="96"/>
      <c r="P202" s="79"/>
      <c r="Q202" s="31"/>
      <c r="R202" s="58"/>
    </row>
    <row r="203" spans="1:18" ht="21" customHeight="1">
      <c r="A203" s="13"/>
      <c r="B203" s="104"/>
      <c r="C203" s="60"/>
      <c r="D203" s="61"/>
      <c r="E203" s="62"/>
      <c r="F203" s="97"/>
      <c r="G203" s="97"/>
      <c r="H203" s="84"/>
      <c r="I203" s="64"/>
      <c r="J203" s="85"/>
      <c r="K203" s="40"/>
      <c r="L203" s="67"/>
      <c r="M203" s="68"/>
      <c r="N203" s="105"/>
      <c r="O203" s="86"/>
      <c r="P203" s="93"/>
      <c r="Q203" s="46"/>
      <c r="R203" s="37"/>
    </row>
    <row r="204" spans="1:18" ht="21" customHeight="1">
      <c r="A204" s="17"/>
      <c r="B204" s="103"/>
      <c r="C204" s="48"/>
      <c r="D204" s="99"/>
      <c r="E204" s="89"/>
      <c r="F204" s="106"/>
      <c r="G204" s="106"/>
      <c r="H204" s="107"/>
      <c r="I204" s="76"/>
      <c r="J204" s="77"/>
      <c r="K204" s="25"/>
      <c r="L204" s="53"/>
      <c r="M204" s="54"/>
      <c r="N204" s="95"/>
      <c r="O204" s="96"/>
      <c r="P204" s="79"/>
      <c r="Q204" s="31"/>
      <c r="R204" s="58"/>
    </row>
    <row r="205" spans="1:18" ht="21" customHeight="1">
      <c r="A205" s="13"/>
      <c r="B205" s="104"/>
      <c r="C205" s="60"/>
      <c r="D205" s="61"/>
      <c r="E205" s="62"/>
      <c r="F205" s="108"/>
      <c r="G205" s="108"/>
      <c r="H205" s="37"/>
      <c r="I205" s="64"/>
      <c r="J205" s="85"/>
      <c r="K205" s="40"/>
      <c r="L205" s="67"/>
      <c r="M205" s="68"/>
      <c r="N205" s="43"/>
      <c r="O205" s="86"/>
      <c r="P205" s="93"/>
      <c r="Q205" s="46"/>
      <c r="R205" s="37"/>
    </row>
    <row r="206" spans="1:18" ht="21" customHeight="1">
      <c r="A206" s="17"/>
      <c r="B206" s="103"/>
      <c r="C206" s="48"/>
      <c r="D206" s="99"/>
      <c r="E206" s="89"/>
      <c r="F206" s="106"/>
      <c r="G206" s="106"/>
      <c r="H206" s="107"/>
      <c r="I206" s="76"/>
      <c r="J206" s="77"/>
      <c r="K206" s="25"/>
      <c r="L206" s="53"/>
      <c r="M206" s="54"/>
      <c r="N206" s="95"/>
      <c r="O206" s="96"/>
      <c r="P206" s="79"/>
      <c r="Q206" s="31"/>
      <c r="R206" s="58"/>
    </row>
    <row r="207" spans="1:18" ht="21" customHeight="1">
      <c r="A207" s="13"/>
      <c r="B207" s="104"/>
      <c r="C207" s="60"/>
      <c r="D207" s="61"/>
      <c r="E207" s="62"/>
      <c r="F207" s="108"/>
      <c r="G207" s="108"/>
      <c r="H207" s="37"/>
      <c r="I207" s="64"/>
      <c r="J207" s="85"/>
      <c r="K207" s="40"/>
      <c r="L207" s="67"/>
      <c r="M207" s="68"/>
      <c r="N207" s="43"/>
      <c r="O207" s="86"/>
      <c r="P207" s="93"/>
      <c r="Q207" s="46"/>
      <c r="R207" s="37"/>
    </row>
    <row r="208" spans="1:18" ht="21" customHeight="1">
      <c r="A208" s="17"/>
      <c r="B208" s="103"/>
      <c r="C208" s="48"/>
      <c r="D208" s="99"/>
      <c r="E208" s="89"/>
      <c r="F208" s="106"/>
      <c r="G208" s="106"/>
      <c r="H208" s="58"/>
      <c r="I208" s="76"/>
      <c r="J208" s="77"/>
      <c r="K208" s="25"/>
      <c r="L208" s="53"/>
      <c r="M208" s="54"/>
      <c r="N208" s="95"/>
      <c r="O208" s="96"/>
      <c r="P208" s="79"/>
      <c r="Q208" s="31"/>
      <c r="R208" s="58"/>
    </row>
    <row r="209" spans="1:18" ht="21" customHeight="1">
      <c r="A209" s="13"/>
      <c r="B209" s="104"/>
      <c r="C209" s="60"/>
      <c r="D209" s="61"/>
      <c r="E209" s="62"/>
      <c r="F209" s="108"/>
      <c r="G209" s="108"/>
      <c r="H209" s="37"/>
      <c r="I209" s="64"/>
      <c r="J209" s="85"/>
      <c r="K209" s="40"/>
      <c r="L209" s="67"/>
      <c r="M209" s="68"/>
      <c r="N209" s="43"/>
      <c r="O209" s="86"/>
      <c r="P209" s="93"/>
      <c r="Q209" s="46"/>
      <c r="R209" s="37"/>
    </row>
    <row r="210" spans="1:18" ht="21" customHeight="1">
      <c r="A210" s="17"/>
      <c r="B210" s="103"/>
      <c r="C210" s="48"/>
      <c r="D210" s="99"/>
      <c r="E210" s="89"/>
      <c r="F210" s="106"/>
      <c r="G210" s="106"/>
      <c r="H210" s="58"/>
      <c r="I210" s="76"/>
      <c r="J210" s="77"/>
      <c r="K210" s="25"/>
      <c r="L210" s="53"/>
      <c r="M210" s="54"/>
      <c r="N210" s="95"/>
      <c r="O210" s="96"/>
      <c r="P210" s="79"/>
      <c r="Q210" s="31"/>
      <c r="R210" s="58"/>
    </row>
    <row r="211" spans="1:18" ht="21" customHeight="1">
      <c r="A211" s="13"/>
      <c r="B211" s="104"/>
      <c r="C211" s="60"/>
      <c r="D211" s="61"/>
      <c r="E211" s="62"/>
      <c r="F211" s="108"/>
      <c r="G211" s="108"/>
      <c r="H211" s="37"/>
      <c r="I211" s="64"/>
      <c r="J211" s="85"/>
      <c r="K211" s="40"/>
      <c r="L211" s="67"/>
      <c r="M211" s="68"/>
      <c r="N211" s="43"/>
      <c r="O211" s="86"/>
      <c r="P211" s="93"/>
      <c r="Q211" s="46"/>
      <c r="R211" s="37"/>
    </row>
    <row r="212" spans="1:18" ht="21" customHeight="1">
      <c r="A212" s="17"/>
      <c r="B212" s="72"/>
      <c r="C212" s="48"/>
      <c r="D212" s="91"/>
      <c r="E212" s="89"/>
      <c r="F212" s="89"/>
      <c r="G212" s="89"/>
      <c r="H212" s="94"/>
      <c r="I212" s="76"/>
      <c r="J212" s="77"/>
      <c r="K212" s="25"/>
      <c r="L212" s="53"/>
      <c r="M212" s="54"/>
      <c r="N212" s="95"/>
      <c r="O212" s="56"/>
      <c r="P212" s="79"/>
      <c r="Q212" s="31"/>
      <c r="R212" s="58"/>
    </row>
    <row r="213" spans="1:18" ht="21" customHeight="1">
      <c r="A213" s="13"/>
      <c r="B213" s="81"/>
      <c r="C213" s="60"/>
      <c r="D213" s="61"/>
      <c r="E213" s="62"/>
      <c r="F213" s="62"/>
      <c r="G213" s="62"/>
      <c r="H213" s="98"/>
      <c r="I213" s="64"/>
      <c r="J213" s="85"/>
      <c r="K213" s="40"/>
      <c r="L213" s="67"/>
      <c r="M213" s="68"/>
      <c r="N213" s="43"/>
      <c r="O213" s="86"/>
      <c r="P213" s="93"/>
      <c r="Q213" s="46"/>
      <c r="R213" s="37"/>
    </row>
    <row r="214" spans="1:18" ht="21" customHeight="1">
      <c r="A214" s="17"/>
      <c r="B214" s="72"/>
      <c r="C214" s="48"/>
      <c r="D214" s="99"/>
      <c r="E214" s="89"/>
      <c r="F214" s="89"/>
      <c r="G214" s="89"/>
      <c r="H214" s="94"/>
      <c r="I214" s="76"/>
      <c r="J214" s="77"/>
      <c r="K214" s="25"/>
      <c r="L214" s="53"/>
      <c r="M214" s="54"/>
      <c r="N214" s="95"/>
      <c r="O214" s="56"/>
      <c r="P214" s="79"/>
      <c r="Q214" s="31"/>
      <c r="R214" s="58"/>
    </row>
    <row r="215" spans="1:18" ht="21" customHeight="1">
      <c r="A215" s="13"/>
      <c r="B215" s="81"/>
      <c r="C215" s="60"/>
      <c r="D215" s="61"/>
      <c r="E215" s="62"/>
      <c r="F215" s="62"/>
      <c r="G215" s="62"/>
      <c r="H215" s="98"/>
      <c r="I215" s="64"/>
      <c r="J215" s="85"/>
      <c r="K215" s="40"/>
      <c r="L215" s="67"/>
      <c r="M215" s="68"/>
      <c r="N215" s="43"/>
      <c r="O215" s="86"/>
      <c r="P215" s="93"/>
      <c r="Q215" s="46"/>
      <c r="R215" s="37"/>
    </row>
    <row r="216" spans="1:18" ht="21" customHeight="1">
      <c r="A216" s="17"/>
      <c r="B216" s="72"/>
      <c r="C216" s="48"/>
      <c r="D216" s="99"/>
      <c r="E216" s="89"/>
      <c r="F216" s="106"/>
      <c r="G216" s="106"/>
      <c r="H216" s="22"/>
      <c r="I216" s="76"/>
      <c r="J216" s="77"/>
      <c r="K216" s="25"/>
      <c r="L216" s="53"/>
      <c r="M216" s="54"/>
      <c r="N216" s="95"/>
      <c r="O216" s="56"/>
      <c r="P216" s="79"/>
      <c r="Q216" s="31"/>
      <c r="R216" s="58"/>
    </row>
    <row r="217" spans="1:18" ht="21" customHeight="1">
      <c r="A217" s="13"/>
      <c r="B217" s="81"/>
      <c r="C217" s="60"/>
      <c r="D217" s="61"/>
      <c r="E217" s="62"/>
      <c r="F217" s="108"/>
      <c r="G217" s="108"/>
      <c r="H217" s="100"/>
      <c r="I217" s="64"/>
      <c r="J217" s="85"/>
      <c r="K217" s="40"/>
      <c r="L217" s="67"/>
      <c r="M217" s="68"/>
      <c r="N217" s="43"/>
      <c r="O217" s="86"/>
      <c r="P217" s="93"/>
      <c r="Q217" s="46"/>
      <c r="R217" s="37"/>
    </row>
    <row r="218" spans="1:18" ht="21" customHeight="1">
      <c r="A218" s="17"/>
      <c r="B218" s="72"/>
      <c r="C218" s="48"/>
      <c r="D218" s="99"/>
      <c r="E218" s="89"/>
      <c r="F218" s="106"/>
      <c r="G218" s="106"/>
      <c r="H218" s="22"/>
      <c r="I218" s="76"/>
      <c r="J218" s="77"/>
      <c r="K218" s="25"/>
      <c r="L218" s="53"/>
      <c r="M218" s="54"/>
      <c r="N218" s="95"/>
      <c r="O218" s="56"/>
      <c r="P218" s="79"/>
      <c r="Q218" s="109"/>
      <c r="R218" s="58"/>
    </row>
    <row r="219" spans="1:18" ht="21" customHeight="1">
      <c r="A219" s="13"/>
      <c r="B219" s="81"/>
      <c r="C219" s="60"/>
      <c r="D219" s="61"/>
      <c r="E219" s="62"/>
      <c r="F219" s="108"/>
      <c r="G219" s="108"/>
      <c r="H219" s="63"/>
      <c r="I219" s="64"/>
      <c r="J219" s="85"/>
      <c r="K219" s="40"/>
      <c r="L219" s="110"/>
      <c r="M219" s="54"/>
      <c r="N219" s="101"/>
      <c r="O219" s="111"/>
      <c r="P219" s="102"/>
      <c r="Q219" s="112"/>
      <c r="R219" s="94"/>
    </row>
    <row r="220" spans="1:18" ht="21" customHeight="1">
      <c r="A220" s="17"/>
      <c r="B220" s="72"/>
      <c r="C220" s="113"/>
      <c r="D220" s="114"/>
      <c r="E220" s="115"/>
      <c r="F220" s="116"/>
      <c r="G220" s="116"/>
      <c r="H220" s="117"/>
      <c r="I220" s="118"/>
      <c r="J220" s="119"/>
      <c r="K220" s="120"/>
      <c r="L220" s="121"/>
      <c r="M220" s="122"/>
      <c r="N220" s="92"/>
      <c r="O220" s="56"/>
      <c r="P220" s="79"/>
      <c r="Q220" s="31"/>
      <c r="R220" s="58"/>
    </row>
    <row r="221" spans="1:18" ht="21" customHeight="1" thickBot="1">
      <c r="A221" s="123"/>
      <c r="B221" s="141"/>
      <c r="C221" s="125"/>
      <c r="D221" s="126"/>
      <c r="E221" s="127"/>
      <c r="F221" s="128"/>
      <c r="G221" s="128"/>
      <c r="H221" s="129"/>
      <c r="I221" s="130"/>
      <c r="J221" s="131"/>
      <c r="K221" s="132"/>
      <c r="L221" s="133"/>
      <c r="M221" s="134"/>
      <c r="N221" s="135"/>
      <c r="O221" s="136"/>
      <c r="P221" s="137"/>
      <c r="Q221" s="138"/>
      <c r="R221" s="139"/>
    </row>
    <row r="222" spans="1:18" ht="21" customHeight="1" thickTop="1">
      <c r="A222" s="142"/>
      <c r="B222" s="19"/>
      <c r="C222" s="20"/>
      <c r="D222" s="20"/>
      <c r="E222" s="21"/>
      <c r="F222" s="21"/>
      <c r="G222" s="21"/>
      <c r="H222" s="22"/>
      <c r="I222" s="23"/>
      <c r="J222" s="24"/>
      <c r="K222" s="25"/>
      <c r="L222" s="26"/>
      <c r="M222" s="27"/>
      <c r="N222" s="28"/>
      <c r="O222" s="29"/>
      <c r="P222" s="30"/>
      <c r="Q222" s="31"/>
      <c r="R222" s="32"/>
    </row>
    <row r="223" spans="1:18" ht="21" customHeight="1">
      <c r="A223" s="340"/>
      <c r="B223" s="33"/>
      <c r="C223" s="34"/>
      <c r="D223" s="35"/>
      <c r="E223" s="36"/>
      <c r="F223" s="36"/>
      <c r="G223" s="36"/>
      <c r="H223" s="37"/>
      <c r="I223" s="38"/>
      <c r="J223" s="39"/>
      <c r="K223" s="40"/>
      <c r="L223" s="41"/>
      <c r="M223" s="42"/>
      <c r="N223" s="43"/>
      <c r="O223" s="44"/>
      <c r="P223" s="45"/>
      <c r="Q223" s="46"/>
      <c r="R223" s="37"/>
    </row>
    <row r="224" spans="1:18" ht="21" customHeight="1">
      <c r="A224" s="17"/>
      <c r="B224" s="47"/>
      <c r="C224" s="48"/>
      <c r="D224" s="49"/>
      <c r="E224" s="50"/>
      <c r="F224" s="50"/>
      <c r="G224" s="50"/>
      <c r="H224" s="22"/>
      <c r="I224" s="51"/>
      <c r="J224" s="52"/>
      <c r="K224" s="25"/>
      <c r="L224" s="53"/>
      <c r="M224" s="54"/>
      <c r="N224" s="55"/>
      <c r="O224" s="56"/>
      <c r="P224" s="57"/>
      <c r="Q224" s="31"/>
      <c r="R224" s="58"/>
    </row>
    <row r="225" spans="1:18" ht="21" customHeight="1">
      <c r="A225" s="13"/>
      <c r="B225" s="59"/>
      <c r="C225" s="60"/>
      <c r="D225" s="61"/>
      <c r="E225" s="62"/>
      <c r="F225" s="62"/>
      <c r="G225" s="62"/>
      <c r="H225" s="63"/>
      <c r="I225" s="64"/>
      <c r="J225" s="85"/>
      <c r="K225" s="66"/>
      <c r="L225" s="67"/>
      <c r="M225" s="68"/>
      <c r="N225" s="69"/>
      <c r="O225" s="44"/>
      <c r="P225" s="70"/>
      <c r="Q225" s="46"/>
      <c r="R225" s="37"/>
    </row>
    <row r="226" spans="1:18" ht="21" customHeight="1">
      <c r="A226" s="71"/>
      <c r="B226" s="72"/>
      <c r="C226" s="16"/>
      <c r="D226" s="73"/>
      <c r="E226" s="74"/>
      <c r="F226" s="74"/>
      <c r="G226" s="74"/>
      <c r="H226" s="75"/>
      <c r="I226" s="140"/>
      <c r="J226" s="116"/>
      <c r="K226" s="25"/>
      <c r="L226" s="53"/>
      <c r="M226" s="54"/>
      <c r="N226" s="78"/>
      <c r="O226" s="56"/>
      <c r="P226" s="79"/>
      <c r="Q226" s="31"/>
      <c r="R226" s="58"/>
    </row>
    <row r="227" spans="1:18" ht="21" customHeight="1">
      <c r="A227" s="80"/>
      <c r="B227" s="81"/>
      <c r="C227" s="60"/>
      <c r="D227" s="82"/>
      <c r="E227" s="62"/>
      <c r="F227" s="83"/>
      <c r="G227" s="83"/>
      <c r="H227" s="84"/>
      <c r="I227" s="64"/>
      <c r="J227" s="85"/>
      <c r="K227" s="40"/>
      <c r="L227" s="67"/>
      <c r="M227" s="68"/>
      <c r="N227" s="43"/>
      <c r="O227" s="86"/>
      <c r="P227" s="87"/>
      <c r="Q227" s="46"/>
      <c r="R227" s="37"/>
    </row>
    <row r="228" spans="1:18" ht="21" customHeight="1">
      <c r="A228" s="71"/>
      <c r="B228" s="72"/>
      <c r="C228" s="16"/>
      <c r="D228" s="88"/>
      <c r="E228" s="89"/>
      <c r="F228" s="89"/>
      <c r="G228" s="89"/>
      <c r="H228" s="75"/>
      <c r="I228" s="76"/>
      <c r="J228" s="77"/>
      <c r="K228" s="25"/>
      <c r="L228" s="53"/>
      <c r="M228" s="54"/>
      <c r="N228" s="55"/>
      <c r="O228" s="56"/>
      <c r="P228" s="79"/>
      <c r="Q228" s="31"/>
      <c r="R228" s="58"/>
    </row>
    <row r="229" spans="1:18" ht="21" customHeight="1">
      <c r="A229" s="80"/>
      <c r="B229" s="378"/>
      <c r="C229" s="60"/>
      <c r="D229" s="90"/>
      <c r="E229" s="62"/>
      <c r="F229" s="62"/>
      <c r="G229" s="62"/>
      <c r="H229" s="84"/>
      <c r="I229" s="64"/>
      <c r="J229" s="85"/>
      <c r="K229" s="40"/>
      <c r="L229" s="67"/>
      <c r="M229" s="68"/>
      <c r="N229" s="69"/>
      <c r="O229" s="86"/>
      <c r="P229" s="87"/>
      <c r="Q229" s="46"/>
      <c r="R229" s="37"/>
    </row>
    <row r="230" spans="1:18" ht="21" customHeight="1">
      <c r="A230" s="17"/>
      <c r="B230" s="72"/>
      <c r="C230" s="16"/>
      <c r="D230" s="91"/>
      <c r="E230" s="89"/>
      <c r="F230" s="89"/>
      <c r="G230" s="89"/>
      <c r="H230" s="58"/>
      <c r="I230" s="76"/>
      <c r="J230" s="77"/>
      <c r="K230" s="25"/>
      <c r="L230" s="53"/>
      <c r="M230" s="54"/>
      <c r="N230" s="92"/>
      <c r="O230" s="56"/>
      <c r="P230" s="79"/>
      <c r="Q230" s="31"/>
      <c r="R230" s="58"/>
    </row>
    <row r="231" spans="1:18" ht="21" customHeight="1">
      <c r="A231" s="80"/>
      <c r="B231" s="378"/>
      <c r="C231" s="60"/>
      <c r="D231" s="61"/>
      <c r="E231" s="62"/>
      <c r="F231" s="62"/>
      <c r="G231" s="62"/>
      <c r="H231" s="84"/>
      <c r="I231" s="64"/>
      <c r="J231" s="85"/>
      <c r="K231" s="40"/>
      <c r="L231" s="67"/>
      <c r="M231" s="68"/>
      <c r="N231" s="69"/>
      <c r="O231" s="86"/>
      <c r="P231" s="93"/>
      <c r="Q231" s="46"/>
      <c r="R231" s="37"/>
    </row>
    <row r="232" spans="1:18" ht="21" customHeight="1">
      <c r="A232" s="17"/>
      <c r="B232" s="72"/>
      <c r="C232" s="16"/>
      <c r="D232" s="91"/>
      <c r="E232" s="89"/>
      <c r="F232" s="89"/>
      <c r="G232" s="89"/>
      <c r="H232" s="94"/>
      <c r="I232" s="76"/>
      <c r="J232" s="77"/>
      <c r="K232" s="25"/>
      <c r="L232" s="53"/>
      <c r="M232" s="54"/>
      <c r="N232" s="92"/>
      <c r="O232" s="56"/>
      <c r="P232" s="79"/>
      <c r="Q232" s="31"/>
      <c r="R232" s="58"/>
    </row>
    <row r="233" spans="1:18" ht="21" customHeight="1">
      <c r="A233" s="13"/>
      <c r="B233" s="378"/>
      <c r="C233" s="60"/>
      <c r="D233" s="61"/>
      <c r="E233" s="62"/>
      <c r="F233" s="62"/>
      <c r="G233" s="62"/>
      <c r="H233" s="37"/>
      <c r="I233" s="64"/>
      <c r="J233" s="85"/>
      <c r="K233" s="40"/>
      <c r="L233" s="67"/>
      <c r="M233" s="68"/>
      <c r="N233" s="69"/>
      <c r="O233" s="86"/>
      <c r="P233" s="93"/>
      <c r="Q233" s="46"/>
      <c r="R233" s="37"/>
    </row>
    <row r="234" spans="1:18" ht="21" customHeight="1">
      <c r="A234" s="18"/>
      <c r="B234" s="72"/>
      <c r="C234" s="16"/>
      <c r="D234" s="91"/>
      <c r="E234" s="89"/>
      <c r="F234" s="74"/>
      <c r="G234" s="74"/>
      <c r="H234" s="94"/>
      <c r="I234" s="76"/>
      <c r="J234" s="77"/>
      <c r="K234" s="25"/>
      <c r="L234" s="53"/>
      <c r="M234" s="54"/>
      <c r="N234" s="95"/>
      <c r="O234" s="96"/>
      <c r="P234" s="79"/>
      <c r="Q234" s="31"/>
      <c r="R234" s="58"/>
    </row>
    <row r="235" spans="1:18" ht="21" customHeight="1">
      <c r="A235" s="13"/>
      <c r="B235" s="378"/>
      <c r="C235" s="60"/>
      <c r="D235" s="61"/>
      <c r="E235" s="62"/>
      <c r="F235" s="97"/>
      <c r="G235" s="97"/>
      <c r="H235" s="98"/>
      <c r="I235" s="64"/>
      <c r="J235" s="85"/>
      <c r="K235" s="40"/>
      <c r="L235" s="67"/>
      <c r="M235" s="68"/>
      <c r="N235" s="43"/>
      <c r="O235" s="86"/>
      <c r="P235" s="93"/>
      <c r="Q235" s="46"/>
      <c r="R235" s="37"/>
    </row>
    <row r="236" spans="1:18" ht="21" customHeight="1">
      <c r="A236" s="17"/>
      <c r="B236" s="72"/>
      <c r="C236" s="16"/>
      <c r="D236" s="99"/>
      <c r="E236" s="89"/>
      <c r="F236" s="74"/>
      <c r="G236" s="74"/>
      <c r="H236" s="22"/>
      <c r="I236" s="76"/>
      <c r="J236" s="77"/>
      <c r="K236" s="25"/>
      <c r="L236" s="53"/>
      <c r="M236" s="54"/>
      <c r="N236" s="95"/>
      <c r="O236" s="96"/>
      <c r="P236" s="79"/>
      <c r="Q236" s="31"/>
      <c r="R236" s="58"/>
    </row>
    <row r="237" spans="1:18" ht="21" customHeight="1">
      <c r="A237" s="13"/>
      <c r="B237" s="378"/>
      <c r="C237" s="60"/>
      <c r="D237" s="61"/>
      <c r="E237" s="62"/>
      <c r="F237" s="97"/>
      <c r="G237" s="97"/>
      <c r="H237" s="100"/>
      <c r="I237" s="64"/>
      <c r="J237" s="85"/>
      <c r="K237" s="40"/>
      <c r="L237" s="67"/>
      <c r="M237" s="68"/>
      <c r="N237" s="43"/>
      <c r="O237" s="86"/>
      <c r="P237" s="93"/>
      <c r="Q237" s="46"/>
      <c r="R237" s="37"/>
    </row>
    <row r="238" spans="1:18" ht="21" customHeight="1">
      <c r="A238" s="18"/>
      <c r="B238" s="72"/>
      <c r="C238" s="16"/>
      <c r="D238" s="99"/>
      <c r="E238" s="89"/>
      <c r="F238" s="74"/>
      <c r="G238" s="74"/>
      <c r="H238" s="22"/>
      <c r="I238" s="76"/>
      <c r="J238" s="77"/>
      <c r="K238" s="25"/>
      <c r="L238" s="53"/>
      <c r="M238" s="54"/>
      <c r="N238" s="95"/>
      <c r="O238" s="96"/>
      <c r="P238" s="79"/>
      <c r="Q238" s="31"/>
      <c r="R238" s="58"/>
    </row>
    <row r="239" spans="1:18" ht="21" customHeight="1">
      <c r="A239" s="13"/>
      <c r="B239" s="81"/>
      <c r="C239" s="60"/>
      <c r="D239" s="61"/>
      <c r="E239" s="62"/>
      <c r="F239" s="97"/>
      <c r="G239" s="97"/>
      <c r="H239" s="63"/>
      <c r="I239" s="64"/>
      <c r="J239" s="85"/>
      <c r="K239" s="40"/>
      <c r="L239" s="67"/>
      <c r="M239" s="68"/>
      <c r="N239" s="101"/>
      <c r="O239" s="86"/>
      <c r="P239" s="102"/>
      <c r="Q239" s="46"/>
      <c r="R239" s="37"/>
    </row>
    <row r="240" spans="1:18" ht="21" customHeight="1">
      <c r="A240" s="17"/>
      <c r="B240" s="72"/>
      <c r="C240" s="16"/>
      <c r="D240" s="99"/>
      <c r="E240" s="89"/>
      <c r="F240" s="89"/>
      <c r="G240" s="89"/>
      <c r="H240" s="58"/>
      <c r="I240" s="76"/>
      <c r="J240" s="77"/>
      <c r="K240" s="25"/>
      <c r="L240" s="53"/>
      <c r="M240" s="54"/>
      <c r="N240" s="92"/>
      <c r="O240" s="56"/>
      <c r="P240" s="79"/>
      <c r="Q240" s="31"/>
      <c r="R240" s="58"/>
    </row>
    <row r="241" spans="1:18" ht="21" customHeight="1">
      <c r="A241" s="13"/>
      <c r="B241" s="378"/>
      <c r="C241" s="60"/>
      <c r="D241" s="61"/>
      <c r="E241" s="62"/>
      <c r="F241" s="62"/>
      <c r="G241" s="62"/>
      <c r="H241" s="37"/>
      <c r="I241" s="64"/>
      <c r="J241" s="85"/>
      <c r="K241" s="40"/>
      <c r="L241" s="67"/>
      <c r="M241" s="68"/>
      <c r="N241" s="69"/>
      <c r="O241" s="86"/>
      <c r="P241" s="93"/>
      <c r="Q241" s="46"/>
      <c r="R241" s="37"/>
    </row>
    <row r="242" spans="1:18" ht="21" customHeight="1">
      <c r="A242" s="18"/>
      <c r="B242" s="72"/>
      <c r="C242" s="16"/>
      <c r="D242" s="91"/>
      <c r="E242" s="89"/>
      <c r="F242" s="74"/>
      <c r="G242" s="74"/>
      <c r="H242" s="22"/>
      <c r="I242" s="76"/>
      <c r="J242" s="77"/>
      <c r="K242" s="25"/>
      <c r="L242" s="53"/>
      <c r="M242" s="54"/>
      <c r="N242" s="78"/>
      <c r="O242" s="96"/>
      <c r="P242" s="79"/>
      <c r="Q242" s="31"/>
      <c r="R242" s="58"/>
    </row>
    <row r="243" spans="1:18" ht="21" customHeight="1">
      <c r="A243" s="13"/>
      <c r="B243" s="378"/>
      <c r="C243" s="60"/>
      <c r="D243" s="61"/>
      <c r="E243" s="62"/>
      <c r="F243" s="97"/>
      <c r="G243" s="97"/>
      <c r="H243" s="63"/>
      <c r="I243" s="64"/>
      <c r="J243" s="85"/>
      <c r="K243" s="40"/>
      <c r="L243" s="67"/>
      <c r="M243" s="68"/>
      <c r="N243" s="43"/>
      <c r="O243" s="86"/>
      <c r="P243" s="93"/>
      <c r="Q243" s="46"/>
      <c r="R243" s="37"/>
    </row>
    <row r="244" spans="1:18" ht="21" customHeight="1">
      <c r="A244" s="18"/>
      <c r="B244" s="72"/>
      <c r="C244" s="48"/>
      <c r="D244" s="99"/>
      <c r="E244" s="89"/>
      <c r="F244" s="74"/>
      <c r="G244" s="74"/>
      <c r="H244" s="22"/>
      <c r="I244" s="76"/>
      <c r="J244" s="77"/>
      <c r="K244" s="25"/>
      <c r="L244" s="53"/>
      <c r="M244" s="54"/>
      <c r="N244" s="78"/>
      <c r="O244" s="96"/>
      <c r="P244" s="79"/>
      <c r="Q244" s="31"/>
      <c r="R244" s="58"/>
    </row>
    <row r="245" spans="1:18" ht="21" customHeight="1">
      <c r="A245" s="13"/>
      <c r="B245" s="81"/>
      <c r="C245" s="60"/>
      <c r="D245" s="61"/>
      <c r="E245" s="62"/>
      <c r="F245" s="97"/>
      <c r="G245" s="97"/>
      <c r="H245" s="63"/>
      <c r="I245" s="64"/>
      <c r="J245" s="85"/>
      <c r="K245" s="40"/>
      <c r="L245" s="67"/>
      <c r="M245" s="68"/>
      <c r="N245" s="43"/>
      <c r="O245" s="86"/>
      <c r="P245" s="93"/>
      <c r="Q245" s="46"/>
      <c r="R245" s="37"/>
    </row>
    <row r="246" spans="1:18" ht="21" customHeight="1">
      <c r="A246" s="17"/>
      <c r="B246" s="72"/>
      <c r="C246" s="48"/>
      <c r="D246" s="99"/>
      <c r="E246" s="89"/>
      <c r="F246" s="74"/>
      <c r="G246" s="74"/>
      <c r="H246" s="75"/>
      <c r="I246" s="76"/>
      <c r="J246" s="77"/>
      <c r="K246" s="25"/>
      <c r="L246" s="53"/>
      <c r="M246" s="54"/>
      <c r="N246" s="95"/>
      <c r="O246" s="96"/>
      <c r="P246" s="79"/>
      <c r="Q246" s="31"/>
      <c r="R246" s="58"/>
    </row>
    <row r="247" spans="1:18" ht="21" customHeight="1">
      <c r="A247" s="13"/>
      <c r="B247" s="81"/>
      <c r="C247" s="60"/>
      <c r="D247" s="61"/>
      <c r="E247" s="62"/>
      <c r="F247" s="97"/>
      <c r="G247" s="97"/>
      <c r="H247" s="84"/>
      <c r="I247" s="64"/>
      <c r="J247" s="85"/>
      <c r="K247" s="40"/>
      <c r="L247" s="67"/>
      <c r="M247" s="68"/>
      <c r="N247" s="105"/>
      <c r="O247" s="86"/>
      <c r="P247" s="93"/>
      <c r="Q247" s="46"/>
      <c r="R247" s="37"/>
    </row>
    <row r="248" spans="1:18" ht="21" customHeight="1">
      <c r="A248" s="17"/>
      <c r="B248" s="72"/>
      <c r="C248" s="16"/>
      <c r="D248" s="99"/>
      <c r="E248" s="89"/>
      <c r="F248" s="106"/>
      <c r="G248" s="106"/>
      <c r="H248" s="107"/>
      <c r="I248" s="76"/>
      <c r="J248" s="77"/>
      <c r="K248" s="25"/>
      <c r="L248" s="53"/>
      <c r="M248" s="54"/>
      <c r="N248" s="95"/>
      <c r="O248" s="96"/>
      <c r="P248" s="79"/>
      <c r="Q248" s="31"/>
      <c r="R248" s="58"/>
    </row>
    <row r="249" spans="1:18" ht="21" customHeight="1">
      <c r="A249" s="13"/>
      <c r="B249" s="81"/>
      <c r="C249" s="60"/>
      <c r="D249" s="61"/>
      <c r="E249" s="62"/>
      <c r="F249" s="108"/>
      <c r="G249" s="108"/>
      <c r="H249" s="37"/>
      <c r="I249" s="64"/>
      <c r="J249" s="85"/>
      <c r="K249" s="40"/>
      <c r="L249" s="67"/>
      <c r="M249" s="68"/>
      <c r="N249" s="43"/>
      <c r="O249" s="86"/>
      <c r="P249" s="93"/>
      <c r="Q249" s="46"/>
      <c r="R249" s="37"/>
    </row>
    <row r="250" spans="1:18" ht="21" customHeight="1">
      <c r="A250" s="17"/>
      <c r="B250" s="72"/>
      <c r="C250" s="16"/>
      <c r="D250" s="99"/>
      <c r="E250" s="89"/>
      <c r="F250" s="106"/>
      <c r="G250" s="106"/>
      <c r="H250" s="107"/>
      <c r="I250" s="76"/>
      <c r="J250" s="77"/>
      <c r="K250" s="25"/>
      <c r="L250" s="53"/>
      <c r="M250" s="54"/>
      <c r="N250" s="95"/>
      <c r="O250" s="96"/>
      <c r="P250" s="79"/>
      <c r="Q250" s="31"/>
      <c r="R250" s="58"/>
    </row>
    <row r="251" spans="1:18" ht="21" customHeight="1">
      <c r="A251" s="13"/>
      <c r="B251" s="81"/>
      <c r="C251" s="60"/>
      <c r="D251" s="61"/>
      <c r="E251" s="62"/>
      <c r="F251" s="108"/>
      <c r="G251" s="108"/>
      <c r="H251" s="37"/>
      <c r="I251" s="64"/>
      <c r="J251" s="85"/>
      <c r="K251" s="40"/>
      <c r="L251" s="67"/>
      <c r="M251" s="68"/>
      <c r="N251" s="43"/>
      <c r="O251" s="86"/>
      <c r="P251" s="93"/>
      <c r="Q251" s="46"/>
      <c r="R251" s="37"/>
    </row>
    <row r="252" spans="1:18" ht="21" customHeight="1">
      <c r="A252" s="17"/>
      <c r="B252" s="72"/>
      <c r="C252" s="16"/>
      <c r="D252" s="99"/>
      <c r="E252" s="89"/>
      <c r="F252" s="106"/>
      <c r="G252" s="106"/>
      <c r="H252" s="58"/>
      <c r="I252" s="76"/>
      <c r="J252" s="77"/>
      <c r="K252" s="25"/>
      <c r="L252" s="53"/>
      <c r="M252" s="54"/>
      <c r="N252" s="95"/>
      <c r="O252" s="96"/>
      <c r="P252" s="79"/>
      <c r="Q252" s="31"/>
      <c r="R252" s="58"/>
    </row>
    <row r="253" spans="1:18" ht="21" customHeight="1">
      <c r="A253" s="13"/>
      <c r="B253" s="378"/>
      <c r="C253" s="60"/>
      <c r="D253" s="61"/>
      <c r="E253" s="62"/>
      <c r="F253" s="108"/>
      <c r="G253" s="108"/>
      <c r="H253" s="37"/>
      <c r="I253" s="64"/>
      <c r="J253" s="85"/>
      <c r="K253" s="40"/>
      <c r="L253" s="67"/>
      <c r="M253" s="68"/>
      <c r="N253" s="43"/>
      <c r="O253" s="86"/>
      <c r="P253" s="93"/>
      <c r="Q253" s="46"/>
      <c r="R253" s="37"/>
    </row>
    <row r="254" spans="1:18" ht="21" customHeight="1">
      <c r="A254" s="17"/>
      <c r="B254" s="72"/>
      <c r="C254" s="16"/>
      <c r="D254" s="99"/>
      <c r="E254" s="89"/>
      <c r="F254" s="106"/>
      <c r="G254" s="106"/>
      <c r="H254" s="58"/>
      <c r="I254" s="76"/>
      <c r="J254" s="77"/>
      <c r="K254" s="25"/>
      <c r="L254" s="53"/>
      <c r="M254" s="54"/>
      <c r="N254" s="95"/>
      <c r="O254" s="96"/>
      <c r="P254" s="79"/>
      <c r="Q254" s="31"/>
      <c r="R254" s="58"/>
    </row>
    <row r="255" spans="1:18" ht="21" customHeight="1">
      <c r="A255" s="13"/>
      <c r="B255" s="378"/>
      <c r="C255" s="60"/>
      <c r="D255" s="61"/>
      <c r="E255" s="62"/>
      <c r="F255" s="108"/>
      <c r="G255" s="108"/>
      <c r="H255" s="37"/>
      <c r="I255" s="64"/>
      <c r="J255" s="85"/>
      <c r="K255" s="40"/>
      <c r="L255" s="67"/>
      <c r="M255" s="68"/>
      <c r="N255" s="43"/>
      <c r="O255" s="86"/>
      <c r="P255" s="93"/>
      <c r="Q255" s="46"/>
      <c r="R255" s="37"/>
    </row>
    <row r="256" spans="1:18" ht="21" customHeight="1">
      <c r="A256" s="17"/>
      <c r="B256" s="72"/>
      <c r="C256" s="16"/>
      <c r="D256" s="99"/>
      <c r="E256" s="89"/>
      <c r="F256" s="89"/>
      <c r="G256" s="89"/>
      <c r="H256" s="94"/>
      <c r="I256" s="76"/>
      <c r="J256" s="77"/>
      <c r="K256" s="25"/>
      <c r="L256" s="53"/>
      <c r="M256" s="54"/>
      <c r="N256" s="95"/>
      <c r="O256" s="56"/>
      <c r="P256" s="79"/>
      <c r="Q256" s="31"/>
      <c r="R256" s="58"/>
    </row>
    <row r="257" spans="1:18" ht="21" customHeight="1">
      <c r="A257" s="13"/>
      <c r="B257" s="378"/>
      <c r="C257" s="60"/>
      <c r="D257" s="61"/>
      <c r="E257" s="62"/>
      <c r="F257" s="62"/>
      <c r="G257" s="62"/>
      <c r="H257" s="98"/>
      <c r="I257" s="64"/>
      <c r="J257" s="85"/>
      <c r="K257" s="40"/>
      <c r="L257" s="67"/>
      <c r="M257" s="68"/>
      <c r="N257" s="43"/>
      <c r="O257" s="86"/>
      <c r="P257" s="93"/>
      <c r="Q257" s="46"/>
      <c r="R257" s="37"/>
    </row>
    <row r="258" spans="1:18" ht="21" customHeight="1">
      <c r="A258" s="17"/>
      <c r="B258" s="72"/>
      <c r="C258" s="16"/>
      <c r="D258" s="99"/>
      <c r="E258" s="89"/>
      <c r="F258" s="89"/>
      <c r="G258" s="89"/>
      <c r="H258" s="94"/>
      <c r="I258" s="76"/>
      <c r="J258" s="77"/>
      <c r="K258" s="25"/>
      <c r="L258" s="53"/>
      <c r="M258" s="54"/>
      <c r="N258" s="95"/>
      <c r="O258" s="56"/>
      <c r="P258" s="79"/>
      <c r="Q258" s="31"/>
      <c r="R258" s="58"/>
    </row>
    <row r="259" spans="1:18" ht="21" customHeight="1">
      <c r="A259" s="13"/>
      <c r="B259" s="81"/>
      <c r="C259" s="60"/>
      <c r="D259" s="61"/>
      <c r="E259" s="62"/>
      <c r="F259" s="62"/>
      <c r="G259" s="62"/>
      <c r="H259" s="98"/>
      <c r="I259" s="64"/>
      <c r="J259" s="85"/>
      <c r="K259" s="40"/>
      <c r="L259" s="67"/>
      <c r="M259" s="68"/>
      <c r="N259" s="43"/>
      <c r="O259" s="86"/>
      <c r="P259" s="93"/>
      <c r="Q259" s="46"/>
      <c r="R259" s="37"/>
    </row>
    <row r="260" spans="1:18" ht="21" customHeight="1">
      <c r="A260" s="17"/>
      <c r="B260" s="72"/>
      <c r="C260" s="16"/>
      <c r="D260" s="99"/>
      <c r="E260" s="89"/>
      <c r="F260" s="106"/>
      <c r="G260" s="106"/>
      <c r="H260" s="22"/>
      <c r="I260" s="76"/>
      <c r="J260" s="77"/>
      <c r="K260" s="25"/>
      <c r="L260" s="53"/>
      <c r="M260" s="54"/>
      <c r="N260" s="95"/>
      <c r="O260" s="56"/>
      <c r="P260" s="79"/>
      <c r="Q260" s="31"/>
      <c r="R260" s="58"/>
    </row>
    <row r="261" spans="1:18" ht="21" customHeight="1">
      <c r="A261" s="13"/>
      <c r="B261" s="81"/>
      <c r="C261" s="60"/>
      <c r="D261" s="61"/>
      <c r="E261" s="62"/>
      <c r="F261" s="108"/>
      <c r="G261" s="108"/>
      <c r="H261" s="100"/>
      <c r="I261" s="64"/>
      <c r="J261" s="85"/>
      <c r="K261" s="40"/>
      <c r="L261" s="67"/>
      <c r="M261" s="68"/>
      <c r="N261" s="43"/>
      <c r="O261" s="86"/>
      <c r="P261" s="93"/>
      <c r="Q261" s="46"/>
      <c r="R261" s="37"/>
    </row>
    <row r="262" spans="1:18" ht="21" customHeight="1">
      <c r="A262" s="17"/>
      <c r="B262" s="72"/>
      <c r="C262" s="48"/>
      <c r="D262" s="99"/>
      <c r="E262" s="89"/>
      <c r="F262" s="106"/>
      <c r="G262" s="106"/>
      <c r="H262" s="22"/>
      <c r="I262" s="76"/>
      <c r="J262" s="77"/>
      <c r="K262" s="25"/>
      <c r="L262" s="53"/>
      <c r="M262" s="54"/>
      <c r="N262" s="95"/>
      <c r="O262" s="56"/>
      <c r="P262" s="79"/>
      <c r="Q262" s="109"/>
      <c r="R262" s="58"/>
    </row>
    <row r="263" spans="1:18" ht="21" customHeight="1">
      <c r="A263" s="13"/>
      <c r="B263" s="81"/>
      <c r="C263" s="60"/>
      <c r="D263" s="61"/>
      <c r="E263" s="62"/>
      <c r="F263" s="108"/>
      <c r="G263" s="108"/>
      <c r="H263" s="63"/>
      <c r="I263" s="64"/>
      <c r="J263" s="85"/>
      <c r="K263" s="40"/>
      <c r="L263" s="110"/>
      <c r="M263" s="54"/>
      <c r="N263" s="101"/>
      <c r="O263" s="111"/>
      <c r="P263" s="102"/>
      <c r="Q263" s="112"/>
      <c r="R263" s="94"/>
    </row>
    <row r="264" spans="1:18" ht="21" customHeight="1">
      <c r="A264" s="17"/>
      <c r="B264" s="72"/>
      <c r="C264" s="113"/>
      <c r="D264" s="114"/>
      <c r="E264" s="115"/>
      <c r="F264" s="116"/>
      <c r="G264" s="116"/>
      <c r="H264" s="117"/>
      <c r="I264" s="118"/>
      <c r="J264" s="119"/>
      <c r="K264" s="120"/>
      <c r="L264" s="121"/>
      <c r="M264" s="122"/>
      <c r="N264" s="92"/>
      <c r="O264" s="56"/>
      <c r="P264" s="79"/>
      <c r="Q264" s="31"/>
      <c r="R264" s="58"/>
    </row>
    <row r="265" spans="1:18" ht="21" customHeight="1" thickBot="1">
      <c r="A265" s="123"/>
      <c r="B265" s="273"/>
      <c r="C265" s="125"/>
      <c r="D265" s="126"/>
      <c r="E265" s="127"/>
      <c r="F265" s="128"/>
      <c r="G265" s="128"/>
      <c r="H265" s="129"/>
      <c r="I265" s="130"/>
      <c r="J265" s="131"/>
      <c r="K265" s="132"/>
      <c r="L265" s="133"/>
      <c r="M265" s="134"/>
      <c r="N265" s="135"/>
      <c r="O265" s="136"/>
      <c r="P265" s="137"/>
      <c r="Q265" s="138"/>
      <c r="R265" s="139"/>
    </row>
    <row r="266" spans="1:18" ht="21" customHeight="1" thickTop="1">
      <c r="A266" s="142"/>
      <c r="B266" s="19"/>
      <c r="C266" s="20"/>
      <c r="D266" s="20"/>
      <c r="E266" s="21"/>
      <c r="F266" s="21"/>
      <c r="G266" s="21"/>
      <c r="H266" s="22"/>
      <c r="I266" s="23"/>
      <c r="J266" s="24"/>
      <c r="K266" s="25"/>
      <c r="L266" s="26"/>
      <c r="M266" s="27"/>
      <c r="N266" s="28"/>
      <c r="O266" s="29"/>
      <c r="P266" s="30"/>
      <c r="Q266" s="31"/>
      <c r="R266" s="32"/>
    </row>
    <row r="267" spans="1:18" ht="21" customHeight="1">
      <c r="A267" s="15"/>
      <c r="B267" s="33"/>
      <c r="C267" s="34"/>
      <c r="D267" s="35"/>
      <c r="E267" s="36"/>
      <c r="F267" s="36"/>
      <c r="G267" s="36"/>
      <c r="H267" s="37"/>
      <c r="I267" s="38"/>
      <c r="J267" s="39"/>
      <c r="K267" s="40"/>
      <c r="L267" s="41"/>
      <c r="M267" s="42"/>
      <c r="N267" s="43"/>
      <c r="O267" s="44"/>
      <c r="P267" s="45"/>
      <c r="Q267" s="46"/>
      <c r="R267" s="37"/>
    </row>
    <row r="268" spans="1:18" ht="21" customHeight="1">
      <c r="A268" s="17"/>
      <c r="B268" s="72"/>
      <c r="C268" s="48"/>
      <c r="D268" s="49"/>
      <c r="E268" s="89"/>
      <c r="F268" s="50"/>
      <c r="G268" s="50"/>
      <c r="H268" s="22"/>
      <c r="I268" s="51"/>
      <c r="J268" s="52"/>
      <c r="K268" s="25"/>
      <c r="L268" s="53"/>
      <c r="M268" s="54"/>
      <c r="N268" s="55"/>
      <c r="O268" s="56"/>
      <c r="P268" s="57"/>
      <c r="Q268" s="31"/>
      <c r="R268" s="58"/>
    </row>
    <row r="269" spans="1:18" ht="21" customHeight="1">
      <c r="A269" s="13"/>
      <c r="B269" s="81"/>
      <c r="C269" s="60"/>
      <c r="D269" s="61"/>
      <c r="E269" s="62"/>
      <c r="F269" s="62"/>
      <c r="G269" s="62"/>
      <c r="H269" s="63"/>
      <c r="I269" s="64"/>
      <c r="J269" s="85"/>
      <c r="K269" s="66"/>
      <c r="L269" s="67"/>
      <c r="M269" s="68"/>
      <c r="N269" s="69"/>
      <c r="O269" s="44"/>
      <c r="P269" s="70"/>
      <c r="Q269" s="46"/>
      <c r="R269" s="37"/>
    </row>
    <row r="270" spans="1:18" ht="21" customHeight="1">
      <c r="A270" s="71"/>
      <c r="B270" s="72"/>
      <c r="C270" s="16"/>
      <c r="D270" s="73"/>
      <c r="E270" s="89"/>
      <c r="F270" s="74"/>
      <c r="G270" s="74"/>
      <c r="H270" s="75"/>
      <c r="I270" s="140"/>
      <c r="J270" s="116"/>
      <c r="K270" s="25"/>
      <c r="L270" s="53"/>
      <c r="M270" s="54"/>
      <c r="N270" s="78"/>
      <c r="O270" s="56"/>
      <c r="P270" s="79"/>
      <c r="Q270" s="31"/>
      <c r="R270" s="58"/>
    </row>
    <row r="271" spans="1:18" ht="21" customHeight="1">
      <c r="A271" s="80"/>
      <c r="B271" s="81"/>
      <c r="C271" s="60"/>
      <c r="D271" s="82"/>
      <c r="E271" s="62"/>
      <c r="F271" s="83"/>
      <c r="G271" s="83"/>
      <c r="H271" s="84"/>
      <c r="I271" s="64"/>
      <c r="J271" s="85"/>
      <c r="K271" s="40"/>
      <c r="L271" s="67"/>
      <c r="M271" s="68"/>
      <c r="N271" s="43"/>
      <c r="O271" s="86"/>
      <c r="P271" s="87"/>
      <c r="Q271" s="46"/>
      <c r="R271" s="37"/>
    </row>
    <row r="272" spans="1:18" ht="21" customHeight="1">
      <c r="A272" s="71"/>
      <c r="B272" s="72"/>
      <c r="C272" s="16"/>
      <c r="D272" s="88"/>
      <c r="E272" s="89"/>
      <c r="F272" s="89"/>
      <c r="G272" s="89"/>
      <c r="H272" s="75"/>
      <c r="I272" s="76"/>
      <c r="J272" s="77"/>
      <c r="K272" s="25"/>
      <c r="L272" s="53"/>
      <c r="M272" s="54"/>
      <c r="N272" s="55"/>
      <c r="O272" s="56"/>
      <c r="P272" s="79"/>
      <c r="Q272" s="31"/>
      <c r="R272" s="58"/>
    </row>
    <row r="273" spans="1:18" ht="21" customHeight="1">
      <c r="A273" s="80"/>
      <c r="B273" s="81"/>
      <c r="C273" s="60"/>
      <c r="D273" s="90"/>
      <c r="E273" s="62"/>
      <c r="F273" s="62"/>
      <c r="G273" s="62"/>
      <c r="H273" s="84"/>
      <c r="I273" s="64"/>
      <c r="J273" s="85"/>
      <c r="K273" s="40"/>
      <c r="L273" s="67"/>
      <c r="M273" s="68"/>
      <c r="N273" s="69"/>
      <c r="O273" s="86"/>
      <c r="P273" s="87"/>
      <c r="Q273" s="46"/>
      <c r="R273" s="37"/>
    </row>
    <row r="274" spans="1:18" ht="21" customHeight="1">
      <c r="A274" s="17"/>
      <c r="B274" s="72"/>
      <c r="C274" s="16"/>
      <c r="D274" s="91"/>
      <c r="E274" s="89"/>
      <c r="F274" s="89"/>
      <c r="G274" s="89"/>
      <c r="H274" s="58"/>
      <c r="I274" s="76"/>
      <c r="J274" s="77"/>
      <c r="K274" s="25"/>
      <c r="L274" s="53"/>
      <c r="M274" s="54"/>
      <c r="N274" s="92"/>
      <c r="O274" s="56"/>
      <c r="P274" s="79"/>
      <c r="Q274" s="31"/>
      <c r="R274" s="58"/>
    </row>
    <row r="275" spans="1:18" ht="21" customHeight="1">
      <c r="A275" s="80"/>
      <c r="B275" s="81"/>
      <c r="C275" s="60"/>
      <c r="D275" s="61"/>
      <c r="E275" s="62"/>
      <c r="F275" s="62"/>
      <c r="G275" s="62"/>
      <c r="H275" s="84"/>
      <c r="I275" s="64"/>
      <c r="J275" s="85"/>
      <c r="K275" s="40"/>
      <c r="L275" s="67"/>
      <c r="M275" s="68"/>
      <c r="N275" s="69"/>
      <c r="O275" s="86"/>
      <c r="P275" s="93"/>
      <c r="Q275" s="46"/>
      <c r="R275" s="37"/>
    </row>
    <row r="276" spans="1:18" ht="21" customHeight="1">
      <c r="A276" s="17"/>
      <c r="B276" s="72"/>
      <c r="C276" s="48"/>
      <c r="D276" s="91"/>
      <c r="E276" s="89"/>
      <c r="F276" s="89"/>
      <c r="G276" s="89"/>
      <c r="H276" s="94"/>
      <c r="I276" s="76"/>
      <c r="J276" s="77"/>
      <c r="K276" s="25"/>
      <c r="L276" s="53"/>
      <c r="M276" s="54"/>
      <c r="N276" s="92"/>
      <c r="O276" s="56"/>
      <c r="P276" s="79"/>
      <c r="Q276" s="31"/>
      <c r="R276" s="58"/>
    </row>
    <row r="277" spans="1:18" ht="21" customHeight="1">
      <c r="A277" s="13"/>
      <c r="B277" s="81"/>
      <c r="C277" s="60"/>
      <c r="D277" s="297"/>
      <c r="E277" s="62"/>
      <c r="F277" s="62"/>
      <c r="G277" s="62"/>
      <c r="H277" s="37"/>
      <c r="I277" s="64"/>
      <c r="J277" s="85"/>
      <c r="K277" s="40"/>
      <c r="L277" s="67"/>
      <c r="M277" s="68"/>
      <c r="N277" s="69"/>
      <c r="O277" s="86"/>
      <c r="P277" s="93"/>
      <c r="Q277" s="46"/>
      <c r="R277" s="37"/>
    </row>
    <row r="278" spans="1:18" ht="21" customHeight="1">
      <c r="A278" s="18"/>
      <c r="B278" s="72"/>
      <c r="C278" s="48"/>
      <c r="D278" s="306"/>
      <c r="E278" s="89"/>
      <c r="F278" s="74"/>
      <c r="G278" s="74"/>
      <c r="H278" s="94"/>
      <c r="I278" s="76"/>
      <c r="J278" s="77"/>
      <c r="K278" s="25"/>
      <c r="L278" s="53"/>
      <c r="M278" s="54"/>
      <c r="N278" s="95"/>
      <c r="O278" s="96"/>
      <c r="P278" s="79"/>
      <c r="Q278" s="31"/>
      <c r="R278" s="58"/>
    </row>
    <row r="279" spans="1:18" ht="21" customHeight="1">
      <c r="A279" s="13"/>
      <c r="B279" s="81"/>
      <c r="C279" s="14"/>
      <c r="D279" s="297"/>
      <c r="E279" s="62"/>
      <c r="F279" s="97"/>
      <c r="G279" s="97"/>
      <c r="H279" s="98"/>
      <c r="I279" s="64"/>
      <c r="J279" s="85"/>
      <c r="K279" s="40"/>
      <c r="L279" s="67"/>
      <c r="M279" s="68"/>
      <c r="N279" s="43"/>
      <c r="O279" s="86"/>
      <c r="P279" s="93"/>
      <c r="Q279" s="46"/>
      <c r="R279" s="37"/>
    </row>
    <row r="280" spans="1:18" ht="21" customHeight="1">
      <c r="A280" s="17"/>
      <c r="B280" s="72"/>
      <c r="C280" s="48"/>
      <c r="D280" s="326"/>
      <c r="E280" s="89"/>
      <c r="F280" s="74"/>
      <c r="G280" s="74"/>
      <c r="H280" s="22"/>
      <c r="I280" s="76"/>
      <c r="J280" s="77"/>
      <c r="K280" s="25"/>
      <c r="L280" s="53"/>
      <c r="M280" s="54"/>
      <c r="N280" s="95"/>
      <c r="O280" s="96"/>
      <c r="P280" s="79"/>
      <c r="Q280" s="31"/>
      <c r="R280" s="58"/>
    </row>
    <row r="281" spans="1:18" ht="21" customHeight="1">
      <c r="A281" s="13"/>
      <c r="B281" s="81"/>
      <c r="C281" s="60"/>
      <c r="D281" s="297"/>
      <c r="E281" s="62"/>
      <c r="F281" s="97"/>
      <c r="G281" s="97"/>
      <c r="H281" s="100"/>
      <c r="I281" s="64"/>
      <c r="J281" s="85"/>
      <c r="K281" s="40"/>
      <c r="L281" s="67"/>
      <c r="M281" s="68"/>
      <c r="N281" s="43"/>
      <c r="O281" s="86"/>
      <c r="P281" s="93"/>
      <c r="Q281" s="46"/>
      <c r="R281" s="37"/>
    </row>
    <row r="282" spans="1:18" ht="21" customHeight="1">
      <c r="A282" s="18"/>
      <c r="B282" s="72"/>
      <c r="C282" s="48"/>
      <c r="D282" s="326"/>
      <c r="E282" s="89"/>
      <c r="F282" s="74"/>
      <c r="G282" s="74"/>
      <c r="H282" s="22"/>
      <c r="I282" s="76"/>
      <c r="J282" s="77"/>
      <c r="K282" s="25"/>
      <c r="L282" s="53"/>
      <c r="M282" s="54"/>
      <c r="N282" s="95"/>
      <c r="O282" s="96"/>
      <c r="P282" s="79"/>
      <c r="Q282" s="31"/>
      <c r="R282" s="58"/>
    </row>
    <row r="283" spans="1:18" ht="21" customHeight="1">
      <c r="A283" s="13"/>
      <c r="B283" s="81"/>
      <c r="C283" s="60"/>
      <c r="D283" s="297"/>
      <c r="E283" s="62"/>
      <c r="F283" s="97"/>
      <c r="G283" s="97"/>
      <c r="H283" s="63"/>
      <c r="I283" s="64"/>
      <c r="J283" s="85"/>
      <c r="K283" s="40"/>
      <c r="L283" s="67"/>
      <c r="M283" s="68"/>
      <c r="N283" s="101"/>
      <c r="O283" s="86"/>
      <c r="P283" s="102"/>
      <c r="Q283" s="46"/>
      <c r="R283" s="37"/>
    </row>
    <row r="284" spans="1:18" ht="21" customHeight="1">
      <c r="A284" s="17"/>
      <c r="B284" s="72"/>
      <c r="C284" s="48"/>
      <c r="D284" s="326"/>
      <c r="E284" s="89"/>
      <c r="F284" s="89"/>
      <c r="G284" s="89"/>
      <c r="H284" s="58"/>
      <c r="I284" s="76"/>
      <c r="J284" s="77"/>
      <c r="K284" s="25"/>
      <c r="L284" s="53"/>
      <c r="M284" s="54"/>
      <c r="N284" s="92"/>
      <c r="O284" s="56"/>
      <c r="P284" s="79"/>
      <c r="Q284" s="31"/>
      <c r="R284" s="58"/>
    </row>
    <row r="285" spans="1:18" ht="21" customHeight="1">
      <c r="A285" s="13"/>
      <c r="B285" s="81"/>
      <c r="C285" s="60"/>
      <c r="D285" s="297"/>
      <c r="E285" s="62"/>
      <c r="F285" s="62"/>
      <c r="G285" s="62"/>
      <c r="H285" s="37"/>
      <c r="I285" s="64"/>
      <c r="J285" s="85"/>
      <c r="K285" s="40"/>
      <c r="L285" s="67"/>
      <c r="M285" s="68"/>
      <c r="N285" s="69"/>
      <c r="O285" s="86"/>
      <c r="P285" s="93"/>
      <c r="Q285" s="46"/>
      <c r="R285" s="37"/>
    </row>
    <row r="286" spans="1:18" ht="21" customHeight="1">
      <c r="A286" s="18"/>
      <c r="B286" s="72"/>
      <c r="C286" s="48"/>
      <c r="D286" s="306"/>
      <c r="E286" s="89"/>
      <c r="F286" s="74"/>
      <c r="G286" s="74"/>
      <c r="H286" s="22"/>
      <c r="I286" s="76"/>
      <c r="J286" s="77"/>
      <c r="K286" s="25"/>
      <c r="L286" s="53"/>
      <c r="M286" s="54"/>
      <c r="N286" s="78"/>
      <c r="O286" s="96"/>
      <c r="P286" s="79"/>
      <c r="Q286" s="31"/>
      <c r="R286" s="58"/>
    </row>
    <row r="287" spans="1:18" ht="21" customHeight="1">
      <c r="A287" s="13"/>
      <c r="B287" s="81"/>
      <c r="C287" s="60"/>
      <c r="D287" s="297"/>
      <c r="E287" s="62"/>
      <c r="F287" s="97"/>
      <c r="G287" s="97"/>
      <c r="H287" s="63"/>
      <c r="I287" s="64"/>
      <c r="J287" s="85"/>
      <c r="K287" s="40"/>
      <c r="L287" s="67"/>
      <c r="M287" s="68"/>
      <c r="N287" s="43"/>
      <c r="O287" s="86"/>
      <c r="P287" s="93"/>
      <c r="Q287" s="46"/>
      <c r="R287" s="37"/>
    </row>
    <row r="288" spans="1:18" ht="21" customHeight="1">
      <c r="A288" s="18"/>
      <c r="B288" s="72"/>
      <c r="C288" s="48"/>
      <c r="D288" s="326"/>
      <c r="E288" s="89"/>
      <c r="F288" s="74"/>
      <c r="G288" s="74"/>
      <c r="H288" s="22"/>
      <c r="I288" s="76"/>
      <c r="J288" s="77"/>
      <c r="K288" s="25"/>
      <c r="L288" s="53"/>
      <c r="M288" s="54"/>
      <c r="N288" s="78"/>
      <c r="O288" s="96"/>
      <c r="P288" s="79"/>
      <c r="Q288" s="31"/>
      <c r="R288" s="58"/>
    </row>
    <row r="289" spans="1:18" ht="21" customHeight="1">
      <c r="A289" s="13"/>
      <c r="B289" s="81"/>
      <c r="C289" s="60"/>
      <c r="D289" s="297"/>
      <c r="E289" s="62"/>
      <c r="F289" s="97"/>
      <c r="G289" s="97"/>
      <c r="H289" s="63"/>
      <c r="I289" s="64"/>
      <c r="J289" s="85"/>
      <c r="K289" s="40"/>
      <c r="L289" s="67"/>
      <c r="M289" s="68"/>
      <c r="N289" s="43"/>
      <c r="O289" s="86"/>
      <c r="P289" s="93"/>
      <c r="Q289" s="46"/>
      <c r="R289" s="37"/>
    </row>
    <row r="290" spans="1:18" ht="21" customHeight="1">
      <c r="A290" s="17"/>
      <c r="B290" s="103"/>
      <c r="C290" s="48"/>
      <c r="D290" s="326"/>
      <c r="E290" s="89"/>
      <c r="F290" s="74"/>
      <c r="G290" s="74"/>
      <c r="H290" s="75"/>
      <c r="I290" s="76"/>
      <c r="J290" s="77"/>
      <c r="K290" s="25"/>
      <c r="L290" s="53"/>
      <c r="M290" s="54"/>
      <c r="N290" s="95"/>
      <c r="O290" s="96"/>
      <c r="P290" s="79"/>
      <c r="Q290" s="31"/>
      <c r="R290" s="58"/>
    </row>
    <row r="291" spans="1:18" ht="21" customHeight="1">
      <c r="A291" s="13"/>
      <c r="B291" s="104"/>
      <c r="C291" s="60"/>
      <c r="D291" s="297"/>
      <c r="E291" s="62"/>
      <c r="F291" s="97"/>
      <c r="G291" s="97"/>
      <c r="H291" s="84"/>
      <c r="I291" s="64"/>
      <c r="J291" s="85"/>
      <c r="K291" s="40"/>
      <c r="L291" s="67"/>
      <c r="M291" s="68"/>
      <c r="N291" s="105"/>
      <c r="O291" s="86"/>
      <c r="P291" s="93"/>
      <c r="Q291" s="46"/>
      <c r="R291" s="37"/>
    </row>
    <row r="292" spans="1:18" ht="21" customHeight="1">
      <c r="A292" s="17"/>
      <c r="B292" s="103"/>
      <c r="C292" s="48"/>
      <c r="D292" s="326"/>
      <c r="E292" s="89"/>
      <c r="F292" s="106"/>
      <c r="G292" s="106"/>
      <c r="H292" s="107"/>
      <c r="I292" s="76"/>
      <c r="J292" s="77"/>
      <c r="K292" s="25"/>
      <c r="L292" s="53"/>
      <c r="M292" s="54"/>
      <c r="N292" s="95"/>
      <c r="O292" s="96"/>
      <c r="P292" s="79"/>
      <c r="Q292" s="31"/>
      <c r="R292" s="58"/>
    </row>
    <row r="293" spans="1:18" ht="21" customHeight="1">
      <c r="A293" s="13"/>
      <c r="B293" s="104"/>
      <c r="C293" s="60"/>
      <c r="D293" s="297"/>
      <c r="E293" s="62"/>
      <c r="F293" s="108"/>
      <c r="G293" s="108"/>
      <c r="H293" s="37"/>
      <c r="I293" s="64"/>
      <c r="J293" s="85"/>
      <c r="K293" s="40"/>
      <c r="L293" s="67"/>
      <c r="M293" s="68"/>
      <c r="N293" s="43"/>
      <c r="O293" s="86"/>
      <c r="P293" s="93"/>
      <c r="Q293" s="46"/>
      <c r="R293" s="37"/>
    </row>
    <row r="294" spans="1:18" ht="21" customHeight="1">
      <c r="A294" s="17"/>
      <c r="B294" s="103"/>
      <c r="C294" s="48"/>
      <c r="D294" s="326"/>
      <c r="E294" s="89"/>
      <c r="F294" s="106"/>
      <c r="G294" s="106"/>
      <c r="H294" s="107"/>
      <c r="I294" s="76"/>
      <c r="J294" s="77"/>
      <c r="K294" s="25"/>
      <c r="L294" s="53"/>
      <c r="M294" s="54"/>
      <c r="N294" s="95"/>
      <c r="O294" s="96"/>
      <c r="P294" s="79"/>
      <c r="Q294" s="31"/>
      <c r="R294" s="58"/>
    </row>
    <row r="295" spans="1:18" ht="21" customHeight="1">
      <c r="A295" s="13"/>
      <c r="B295" s="104"/>
      <c r="C295" s="60"/>
      <c r="D295" s="297"/>
      <c r="E295" s="62"/>
      <c r="F295" s="108"/>
      <c r="G295" s="108"/>
      <c r="H295" s="37"/>
      <c r="I295" s="64"/>
      <c r="J295" s="85"/>
      <c r="K295" s="40"/>
      <c r="L295" s="67"/>
      <c r="M295" s="68"/>
      <c r="N295" s="43"/>
      <c r="O295" s="86"/>
      <c r="P295" s="93"/>
      <c r="Q295" s="46"/>
      <c r="R295" s="37"/>
    </row>
    <row r="296" spans="1:18" ht="21" customHeight="1">
      <c r="A296" s="17"/>
      <c r="B296" s="103"/>
      <c r="C296" s="48"/>
      <c r="D296" s="326"/>
      <c r="E296" s="89"/>
      <c r="F296" s="106"/>
      <c r="G296" s="106"/>
      <c r="H296" s="58"/>
      <c r="I296" s="76"/>
      <c r="J296" s="77"/>
      <c r="K296" s="25"/>
      <c r="L296" s="53"/>
      <c r="M296" s="54"/>
      <c r="N296" s="95"/>
      <c r="O296" s="96"/>
      <c r="P296" s="79"/>
      <c r="Q296" s="31"/>
      <c r="R296" s="58"/>
    </row>
    <row r="297" spans="1:18" ht="21" customHeight="1">
      <c r="A297" s="13"/>
      <c r="B297" s="104"/>
      <c r="C297" s="60"/>
      <c r="D297" s="297"/>
      <c r="E297" s="62"/>
      <c r="F297" s="108"/>
      <c r="G297" s="108"/>
      <c r="H297" s="37"/>
      <c r="I297" s="64"/>
      <c r="J297" s="85"/>
      <c r="K297" s="40"/>
      <c r="L297" s="67"/>
      <c r="M297" s="68"/>
      <c r="N297" s="43"/>
      <c r="O297" s="86"/>
      <c r="P297" s="93"/>
      <c r="Q297" s="46"/>
      <c r="R297" s="37"/>
    </row>
    <row r="298" spans="1:18" ht="21" customHeight="1">
      <c r="A298" s="17"/>
      <c r="B298" s="103"/>
      <c r="C298" s="48"/>
      <c r="D298" s="326"/>
      <c r="E298" s="89"/>
      <c r="F298" s="106"/>
      <c r="G298" s="106"/>
      <c r="H298" s="58"/>
      <c r="I298" s="76"/>
      <c r="J298" s="77"/>
      <c r="K298" s="25"/>
      <c r="L298" s="53"/>
      <c r="M298" s="54"/>
      <c r="N298" s="95"/>
      <c r="O298" s="96"/>
      <c r="P298" s="79"/>
      <c r="Q298" s="31"/>
      <c r="R298" s="58"/>
    </row>
    <row r="299" spans="1:18" ht="21" customHeight="1">
      <c r="A299" s="13"/>
      <c r="B299" s="104"/>
      <c r="C299" s="60"/>
      <c r="D299" s="297"/>
      <c r="E299" s="62"/>
      <c r="F299" s="108"/>
      <c r="G299" s="108"/>
      <c r="H299" s="37"/>
      <c r="I299" s="64"/>
      <c r="J299" s="85"/>
      <c r="K299" s="40"/>
      <c r="L299" s="67"/>
      <c r="M299" s="68"/>
      <c r="N299" s="43"/>
      <c r="O299" s="86"/>
      <c r="P299" s="93"/>
      <c r="Q299" s="46"/>
      <c r="R299" s="37"/>
    </row>
    <row r="300" spans="1:18" ht="21" customHeight="1">
      <c r="A300" s="17"/>
      <c r="B300" s="72"/>
      <c r="C300" s="48"/>
      <c r="D300" s="306"/>
      <c r="E300" s="89"/>
      <c r="F300" s="89"/>
      <c r="G300" s="89"/>
      <c r="H300" s="94"/>
      <c r="I300" s="76"/>
      <c r="J300" s="77"/>
      <c r="K300" s="25"/>
      <c r="L300" s="53"/>
      <c r="M300" s="54"/>
      <c r="N300" s="95"/>
      <c r="O300" s="56"/>
      <c r="P300" s="79"/>
      <c r="Q300" s="31"/>
      <c r="R300" s="58"/>
    </row>
    <row r="301" spans="1:18" ht="21" customHeight="1">
      <c r="A301" s="13"/>
      <c r="B301" s="81"/>
      <c r="C301" s="60"/>
      <c r="D301" s="297"/>
      <c r="E301" s="62"/>
      <c r="F301" s="62"/>
      <c r="G301" s="62"/>
      <c r="H301" s="98"/>
      <c r="I301" s="64"/>
      <c r="J301" s="85"/>
      <c r="K301" s="40"/>
      <c r="L301" s="67"/>
      <c r="M301" s="68"/>
      <c r="N301" s="43"/>
      <c r="O301" s="86"/>
      <c r="P301" s="93"/>
      <c r="Q301" s="46"/>
      <c r="R301" s="37"/>
    </row>
    <row r="302" spans="1:18" ht="21" customHeight="1">
      <c r="A302" s="17"/>
      <c r="B302" s="72"/>
      <c r="C302" s="48"/>
      <c r="D302" s="326"/>
      <c r="E302" s="89"/>
      <c r="F302" s="89"/>
      <c r="G302" s="89"/>
      <c r="H302" s="94"/>
      <c r="I302" s="76"/>
      <c r="J302" s="77"/>
      <c r="K302" s="25"/>
      <c r="L302" s="53"/>
      <c r="M302" s="54"/>
      <c r="N302" s="95"/>
      <c r="O302" s="56"/>
      <c r="P302" s="79"/>
      <c r="Q302" s="31"/>
      <c r="R302" s="58"/>
    </row>
    <row r="303" spans="1:18" ht="21" customHeight="1">
      <c r="A303" s="13"/>
      <c r="B303" s="81"/>
      <c r="C303" s="60"/>
      <c r="D303" s="297"/>
      <c r="E303" s="62"/>
      <c r="F303" s="62"/>
      <c r="G303" s="62"/>
      <c r="H303" s="98"/>
      <c r="I303" s="64"/>
      <c r="J303" s="85"/>
      <c r="K303" s="40"/>
      <c r="L303" s="67"/>
      <c r="M303" s="68"/>
      <c r="N303" s="43"/>
      <c r="O303" s="86"/>
      <c r="P303" s="93"/>
      <c r="Q303" s="46"/>
      <c r="R303" s="37"/>
    </row>
    <row r="304" spans="1:18" ht="21" customHeight="1">
      <c r="A304" s="17"/>
      <c r="B304" s="72"/>
      <c r="C304" s="48"/>
      <c r="D304" s="326"/>
      <c r="E304" s="89"/>
      <c r="F304" s="106"/>
      <c r="G304" s="106"/>
      <c r="H304" s="22"/>
      <c r="I304" s="76"/>
      <c r="J304" s="77"/>
      <c r="K304" s="25"/>
      <c r="L304" s="53"/>
      <c r="M304" s="54"/>
      <c r="N304" s="95"/>
      <c r="O304" s="56"/>
      <c r="P304" s="79"/>
      <c r="Q304" s="31"/>
      <c r="R304" s="58"/>
    </row>
    <row r="305" spans="1:18" ht="21" customHeight="1">
      <c r="A305" s="13"/>
      <c r="B305" s="81"/>
      <c r="C305" s="60"/>
      <c r="D305" s="297"/>
      <c r="E305" s="62"/>
      <c r="F305" s="108"/>
      <c r="G305" s="108"/>
      <c r="H305" s="100"/>
      <c r="I305" s="64"/>
      <c r="J305" s="85"/>
      <c r="K305" s="40"/>
      <c r="L305" s="67"/>
      <c r="M305" s="68"/>
      <c r="N305" s="43"/>
      <c r="O305" s="86"/>
      <c r="P305" s="93"/>
      <c r="Q305" s="46"/>
      <c r="R305" s="37"/>
    </row>
    <row r="306" spans="1:18" ht="21" customHeight="1">
      <c r="A306" s="17"/>
      <c r="B306" s="72"/>
      <c r="C306" s="48"/>
      <c r="D306" s="326"/>
      <c r="E306" s="89"/>
      <c r="F306" s="106"/>
      <c r="G306" s="106"/>
      <c r="H306" s="22"/>
      <c r="I306" s="76"/>
      <c r="J306" s="77"/>
      <c r="K306" s="25"/>
      <c r="L306" s="53"/>
      <c r="M306" s="54"/>
      <c r="N306" s="95"/>
      <c r="O306" s="56"/>
      <c r="P306" s="79"/>
      <c r="Q306" s="109"/>
      <c r="R306" s="58"/>
    </row>
    <row r="307" spans="1:18" ht="21" customHeight="1">
      <c r="A307" s="13"/>
      <c r="B307" s="81"/>
      <c r="C307" s="60"/>
      <c r="D307" s="297"/>
      <c r="E307" s="62"/>
      <c r="F307" s="108"/>
      <c r="G307" s="108"/>
      <c r="H307" s="63"/>
      <c r="I307" s="64"/>
      <c r="J307" s="85"/>
      <c r="K307" s="40"/>
      <c r="L307" s="110"/>
      <c r="M307" s="54"/>
      <c r="N307" s="101"/>
      <c r="O307" s="111"/>
      <c r="P307" s="102"/>
      <c r="Q307" s="112"/>
      <c r="R307" s="94"/>
    </row>
    <row r="308" spans="1:18" ht="21" customHeight="1">
      <c r="A308" s="17"/>
      <c r="B308" s="72"/>
      <c r="C308" s="113"/>
      <c r="D308" s="303"/>
      <c r="E308" s="115"/>
      <c r="F308" s="116"/>
      <c r="G308" s="116"/>
      <c r="H308" s="117"/>
      <c r="I308" s="118"/>
      <c r="J308" s="119"/>
      <c r="K308" s="120"/>
      <c r="L308" s="121"/>
      <c r="M308" s="122"/>
      <c r="N308" s="92"/>
      <c r="O308" s="56"/>
      <c r="P308" s="79"/>
      <c r="Q308" s="31"/>
      <c r="R308" s="58"/>
    </row>
    <row r="309" spans="1:18" ht="21" customHeight="1" thickBot="1">
      <c r="A309" s="123"/>
      <c r="B309" s="273"/>
      <c r="C309" s="125"/>
      <c r="D309" s="305"/>
      <c r="E309" s="127"/>
      <c r="F309" s="128"/>
      <c r="G309" s="128"/>
      <c r="H309" s="129"/>
      <c r="I309" s="130"/>
      <c r="J309" s="131"/>
      <c r="K309" s="132"/>
      <c r="L309" s="133"/>
      <c r="M309" s="134"/>
      <c r="N309" s="135"/>
      <c r="O309" s="136"/>
      <c r="P309" s="137"/>
      <c r="Q309" s="138"/>
      <c r="R309" s="139"/>
    </row>
    <row r="310" spans="1:18" ht="21" customHeight="1" thickTop="1">
      <c r="A310" s="142"/>
      <c r="B310" s="19"/>
      <c r="C310" s="342"/>
      <c r="D310" s="20"/>
      <c r="E310" s="21"/>
      <c r="F310" s="21"/>
      <c r="G310" s="21"/>
      <c r="H310" s="22"/>
      <c r="I310" s="23"/>
      <c r="J310" s="24"/>
      <c r="K310" s="25"/>
      <c r="L310" s="26"/>
      <c r="M310" s="27"/>
      <c r="N310" s="28"/>
      <c r="O310" s="29"/>
      <c r="P310" s="30"/>
      <c r="Q310" s="31"/>
      <c r="R310" s="32"/>
    </row>
    <row r="311" spans="1:18" ht="21" customHeight="1">
      <c r="A311" s="15"/>
      <c r="B311" s="33"/>
      <c r="C311" s="34"/>
      <c r="D311" s="35"/>
      <c r="E311" s="36"/>
      <c r="F311" s="36"/>
      <c r="G311" s="36"/>
      <c r="H311" s="37"/>
      <c r="I311" s="38"/>
      <c r="J311" s="39"/>
      <c r="K311" s="40"/>
      <c r="L311" s="41"/>
      <c r="M311" s="42"/>
      <c r="N311" s="43"/>
      <c r="O311" s="44"/>
      <c r="P311" s="45"/>
      <c r="Q311" s="46"/>
      <c r="R311" s="37"/>
    </row>
    <row r="312" spans="1:18" ht="21" customHeight="1">
      <c r="A312" s="17"/>
      <c r="B312" s="72"/>
      <c r="C312" s="48"/>
      <c r="D312" s="329"/>
      <c r="E312" s="89"/>
      <c r="F312" s="50"/>
      <c r="G312" s="50"/>
      <c r="H312" s="22"/>
      <c r="I312" s="51"/>
      <c r="J312" s="52"/>
      <c r="K312" s="25"/>
      <c r="L312" s="53"/>
      <c r="M312" s="54"/>
      <c r="N312" s="55"/>
      <c r="O312" s="56"/>
      <c r="P312" s="57"/>
      <c r="Q312" s="31"/>
      <c r="R312" s="58"/>
    </row>
    <row r="313" spans="1:18" ht="21" customHeight="1">
      <c r="A313" s="13"/>
      <c r="B313" s="81"/>
      <c r="C313" s="60"/>
      <c r="D313" s="297"/>
      <c r="E313" s="62"/>
      <c r="F313" s="62"/>
      <c r="G313" s="62"/>
      <c r="H313" s="63"/>
      <c r="I313" s="64"/>
      <c r="J313" s="85"/>
      <c r="K313" s="66"/>
      <c r="L313" s="67"/>
      <c r="M313" s="68"/>
      <c r="N313" s="69"/>
      <c r="O313" s="44"/>
      <c r="P313" s="70"/>
      <c r="Q313" s="46"/>
      <c r="R313" s="37"/>
    </row>
    <row r="314" spans="1:18" ht="21" customHeight="1">
      <c r="A314" s="71"/>
      <c r="B314" s="72"/>
      <c r="C314" s="48"/>
      <c r="D314" s="327"/>
      <c r="E314" s="89"/>
      <c r="F314" s="74"/>
      <c r="G314" s="74"/>
      <c r="H314" s="75"/>
      <c r="I314" s="140"/>
      <c r="J314" s="116"/>
      <c r="K314" s="25"/>
      <c r="L314" s="53"/>
      <c r="M314" s="54"/>
      <c r="N314" s="78"/>
      <c r="O314" s="56"/>
      <c r="P314" s="79"/>
      <c r="Q314" s="31"/>
      <c r="R314" s="58"/>
    </row>
    <row r="315" spans="1:18" ht="21" customHeight="1">
      <c r="A315" s="80"/>
      <c r="B315" s="81"/>
      <c r="C315" s="60"/>
      <c r="D315" s="328"/>
      <c r="E315" s="62"/>
      <c r="F315" s="83"/>
      <c r="G315" s="83"/>
      <c r="H315" s="84"/>
      <c r="I315" s="64"/>
      <c r="J315" s="85"/>
      <c r="K315" s="40"/>
      <c r="L315" s="67"/>
      <c r="M315" s="68"/>
      <c r="N315" s="43"/>
      <c r="O315" s="86"/>
      <c r="P315" s="87"/>
      <c r="Q315" s="46"/>
      <c r="R315" s="37"/>
    </row>
    <row r="316" spans="1:18" ht="21" customHeight="1">
      <c r="A316" s="71"/>
      <c r="B316" s="72"/>
      <c r="C316" s="48"/>
      <c r="D316" s="306"/>
      <c r="E316" s="89"/>
      <c r="F316" s="89"/>
      <c r="G316" s="89"/>
      <c r="H316" s="75"/>
      <c r="I316" s="76"/>
      <c r="J316" s="77"/>
      <c r="K316" s="25"/>
      <c r="L316" s="53"/>
      <c r="M316" s="54"/>
      <c r="N316" s="55"/>
      <c r="O316" s="56"/>
      <c r="P316" s="79"/>
      <c r="Q316" s="31"/>
      <c r="R316" s="58"/>
    </row>
    <row r="317" spans="1:18" ht="21" customHeight="1">
      <c r="A317" s="80"/>
      <c r="B317" s="81"/>
      <c r="C317" s="60"/>
      <c r="D317" s="297"/>
      <c r="E317" s="62"/>
      <c r="F317" s="62"/>
      <c r="G317" s="62"/>
      <c r="H317" s="84"/>
      <c r="I317" s="64"/>
      <c r="J317" s="85"/>
      <c r="K317" s="40"/>
      <c r="L317" s="67"/>
      <c r="M317" s="68"/>
      <c r="N317" s="69"/>
      <c r="O317" s="86"/>
      <c r="P317" s="87"/>
      <c r="Q317" s="46"/>
      <c r="R317" s="37"/>
    </row>
    <row r="318" spans="1:18" ht="21" customHeight="1">
      <c r="A318" s="17"/>
      <c r="B318" s="72"/>
      <c r="C318" s="48"/>
      <c r="D318" s="306"/>
      <c r="E318" s="89"/>
      <c r="F318" s="89"/>
      <c r="G318" s="89"/>
      <c r="H318" s="58"/>
      <c r="I318" s="76"/>
      <c r="J318" s="77"/>
      <c r="K318" s="25"/>
      <c r="L318" s="53"/>
      <c r="M318" s="54"/>
      <c r="N318" s="92"/>
      <c r="O318" s="56"/>
      <c r="P318" s="79"/>
      <c r="Q318" s="31"/>
      <c r="R318" s="58"/>
    </row>
    <row r="319" spans="1:18" ht="21" customHeight="1">
      <c r="A319" s="80"/>
      <c r="B319" s="81"/>
      <c r="C319" s="60"/>
      <c r="D319" s="297"/>
      <c r="E319" s="62"/>
      <c r="F319" s="62"/>
      <c r="G319" s="62"/>
      <c r="H319" s="84"/>
      <c r="I319" s="64"/>
      <c r="J319" s="85"/>
      <c r="K319" s="40"/>
      <c r="L319" s="67"/>
      <c r="M319" s="68"/>
      <c r="N319" s="69"/>
      <c r="O319" s="86"/>
      <c r="P319" s="93"/>
      <c r="Q319" s="46"/>
      <c r="R319" s="37"/>
    </row>
    <row r="320" spans="1:18" ht="21" customHeight="1">
      <c r="A320" s="17"/>
      <c r="B320" s="72"/>
      <c r="C320" s="48"/>
      <c r="D320" s="306"/>
      <c r="E320" s="89"/>
      <c r="F320" s="89"/>
      <c r="G320" s="89"/>
      <c r="H320" s="94"/>
      <c r="I320" s="76"/>
      <c r="J320" s="77"/>
      <c r="K320" s="25"/>
      <c r="L320" s="53"/>
      <c r="M320" s="54"/>
      <c r="N320" s="92"/>
      <c r="O320" s="56"/>
      <c r="P320" s="79"/>
      <c r="Q320" s="31"/>
      <c r="R320" s="58"/>
    </row>
    <row r="321" spans="1:18" ht="21" customHeight="1">
      <c r="A321" s="13"/>
      <c r="B321" s="81"/>
      <c r="C321" s="60"/>
      <c r="D321" s="297"/>
      <c r="E321" s="62"/>
      <c r="F321" s="62"/>
      <c r="G321" s="62"/>
      <c r="H321" s="37"/>
      <c r="I321" s="64"/>
      <c r="J321" s="85"/>
      <c r="K321" s="40"/>
      <c r="L321" s="67"/>
      <c r="M321" s="68"/>
      <c r="N321" s="69"/>
      <c r="O321" s="86"/>
      <c r="P321" s="93"/>
      <c r="Q321" s="46"/>
      <c r="R321" s="37"/>
    </row>
    <row r="322" spans="1:18" ht="21" customHeight="1">
      <c r="A322" s="18"/>
      <c r="B322" s="72"/>
      <c r="C322" s="48"/>
      <c r="D322" s="306"/>
      <c r="E322" s="89"/>
      <c r="F322" s="74"/>
      <c r="G322" s="74"/>
      <c r="H322" s="94"/>
      <c r="I322" s="76"/>
      <c r="J322" s="77"/>
      <c r="K322" s="25"/>
      <c r="L322" s="53"/>
      <c r="M322" s="54"/>
      <c r="N322" s="95"/>
      <c r="O322" s="96"/>
      <c r="P322" s="79"/>
      <c r="Q322" s="31"/>
      <c r="R322" s="58"/>
    </row>
    <row r="323" spans="1:18" ht="21" customHeight="1">
      <c r="A323" s="13"/>
      <c r="B323" s="81"/>
      <c r="C323" s="60"/>
      <c r="D323" s="297"/>
      <c r="E323" s="62"/>
      <c r="F323" s="97"/>
      <c r="G323" s="97"/>
      <c r="H323" s="98"/>
      <c r="I323" s="64"/>
      <c r="J323" s="85"/>
      <c r="K323" s="40"/>
      <c r="L323" s="67"/>
      <c r="M323" s="68"/>
      <c r="N323" s="43"/>
      <c r="O323" s="86"/>
      <c r="P323" s="93"/>
      <c r="Q323" s="46"/>
      <c r="R323" s="37"/>
    </row>
    <row r="324" spans="1:18" ht="21" customHeight="1">
      <c r="A324" s="17"/>
      <c r="B324" s="72"/>
      <c r="C324" s="48"/>
      <c r="D324" s="326"/>
      <c r="E324" s="89"/>
      <c r="F324" s="74"/>
      <c r="G324" s="74"/>
      <c r="H324" s="22"/>
      <c r="I324" s="76"/>
      <c r="J324" s="77"/>
      <c r="K324" s="25"/>
      <c r="L324" s="53"/>
      <c r="M324" s="54"/>
      <c r="N324" s="95"/>
      <c r="O324" s="96"/>
      <c r="P324" s="79"/>
      <c r="Q324" s="31"/>
      <c r="R324" s="58"/>
    </row>
    <row r="325" spans="1:18" ht="21" customHeight="1">
      <c r="A325" s="13"/>
      <c r="B325" s="81"/>
      <c r="C325" s="60"/>
      <c r="D325" s="297"/>
      <c r="E325" s="62"/>
      <c r="F325" s="97"/>
      <c r="G325" s="97"/>
      <c r="H325" s="100"/>
      <c r="I325" s="64"/>
      <c r="J325" s="85"/>
      <c r="K325" s="40"/>
      <c r="L325" s="67"/>
      <c r="M325" s="68"/>
      <c r="N325" s="43"/>
      <c r="O325" s="86"/>
      <c r="P325" s="93"/>
      <c r="Q325" s="46"/>
      <c r="R325" s="37"/>
    </row>
    <row r="326" spans="1:18" ht="21" customHeight="1">
      <c r="A326" s="18"/>
      <c r="B326" s="72"/>
      <c r="C326" s="48"/>
      <c r="D326" s="326"/>
      <c r="E326" s="89"/>
      <c r="F326" s="74"/>
      <c r="G326" s="74"/>
      <c r="H326" s="22"/>
      <c r="I326" s="76"/>
      <c r="J326" s="77"/>
      <c r="K326" s="25"/>
      <c r="L326" s="53"/>
      <c r="M326" s="54"/>
      <c r="N326" s="95"/>
      <c r="O326" s="96"/>
      <c r="P326" s="79"/>
      <c r="Q326" s="31"/>
      <c r="R326" s="58"/>
    </row>
    <row r="327" spans="1:18" ht="21" customHeight="1">
      <c r="A327" s="13"/>
      <c r="B327" s="81"/>
      <c r="C327" s="60"/>
      <c r="D327" s="297"/>
      <c r="E327" s="62"/>
      <c r="F327" s="97"/>
      <c r="G327" s="97"/>
      <c r="H327" s="63"/>
      <c r="I327" s="64"/>
      <c r="J327" s="85"/>
      <c r="K327" s="40"/>
      <c r="L327" s="67"/>
      <c r="M327" s="68"/>
      <c r="N327" s="101"/>
      <c r="O327" s="86"/>
      <c r="P327" s="102"/>
      <c r="Q327" s="46"/>
      <c r="R327" s="37"/>
    </row>
    <row r="328" spans="1:18" ht="21" customHeight="1">
      <c r="A328" s="17"/>
      <c r="B328" s="72"/>
      <c r="C328" s="48"/>
      <c r="D328" s="326"/>
      <c r="E328" s="89"/>
      <c r="F328" s="89"/>
      <c r="G328" s="89"/>
      <c r="H328" s="58"/>
      <c r="I328" s="76"/>
      <c r="J328" s="77"/>
      <c r="K328" s="25"/>
      <c r="L328" s="53"/>
      <c r="M328" s="54"/>
      <c r="N328" s="92"/>
      <c r="O328" s="56"/>
      <c r="P328" s="79"/>
      <c r="Q328" s="31"/>
      <c r="R328" s="58"/>
    </row>
    <row r="329" spans="1:18" ht="21" customHeight="1">
      <c r="A329" s="13"/>
      <c r="B329" s="81"/>
      <c r="C329" s="60"/>
      <c r="D329" s="297"/>
      <c r="E329" s="62"/>
      <c r="F329" s="62"/>
      <c r="G329" s="62"/>
      <c r="H329" s="37"/>
      <c r="I329" s="64"/>
      <c r="J329" s="85"/>
      <c r="K329" s="40"/>
      <c r="L329" s="67"/>
      <c r="M329" s="68"/>
      <c r="N329" s="69"/>
      <c r="O329" s="86"/>
      <c r="P329" s="93"/>
      <c r="Q329" s="46"/>
      <c r="R329" s="37"/>
    </row>
    <row r="330" spans="1:18" ht="21" customHeight="1">
      <c r="A330" s="18"/>
      <c r="B330" s="72"/>
      <c r="C330" s="48"/>
      <c r="D330" s="306"/>
      <c r="E330" s="89"/>
      <c r="F330" s="74"/>
      <c r="G330" s="74"/>
      <c r="H330" s="22"/>
      <c r="I330" s="76"/>
      <c r="J330" s="77"/>
      <c r="K330" s="25"/>
      <c r="L330" s="53"/>
      <c r="M330" s="54"/>
      <c r="N330" s="78"/>
      <c r="O330" s="96"/>
      <c r="P330" s="79"/>
      <c r="Q330" s="31"/>
      <c r="R330" s="58"/>
    </row>
    <row r="331" spans="1:18" ht="21" customHeight="1">
      <c r="A331" s="13"/>
      <c r="B331" s="81"/>
      <c r="C331" s="60"/>
      <c r="D331" s="297"/>
      <c r="E331" s="62"/>
      <c r="F331" s="97"/>
      <c r="G331" s="97"/>
      <c r="H331" s="63"/>
      <c r="I331" s="64"/>
      <c r="J331" s="85"/>
      <c r="K331" s="40"/>
      <c r="L331" s="67"/>
      <c r="M331" s="68"/>
      <c r="N331" s="43"/>
      <c r="O331" s="86"/>
      <c r="P331" s="93"/>
      <c r="Q331" s="46"/>
      <c r="R331" s="37"/>
    </row>
    <row r="332" spans="1:18" ht="21" customHeight="1">
      <c r="A332" s="18"/>
      <c r="B332" s="72"/>
      <c r="C332" s="48"/>
      <c r="D332" s="326"/>
      <c r="E332" s="89"/>
      <c r="F332" s="74"/>
      <c r="G332" s="74"/>
      <c r="H332" s="22"/>
      <c r="I332" s="76"/>
      <c r="J332" s="77"/>
      <c r="K332" s="25"/>
      <c r="L332" s="53"/>
      <c r="M332" s="54"/>
      <c r="N332" s="78"/>
      <c r="O332" s="96"/>
      <c r="P332" s="79"/>
      <c r="Q332" s="31"/>
      <c r="R332" s="58"/>
    </row>
    <row r="333" spans="1:18" ht="21" customHeight="1">
      <c r="A333" s="13"/>
      <c r="B333" s="81"/>
      <c r="C333" s="60"/>
      <c r="D333" s="297"/>
      <c r="E333" s="62"/>
      <c r="F333" s="97"/>
      <c r="G333" s="97"/>
      <c r="H333" s="63"/>
      <c r="I333" s="64"/>
      <c r="J333" s="85"/>
      <c r="K333" s="40"/>
      <c r="L333" s="67"/>
      <c r="M333" s="68"/>
      <c r="N333" s="43"/>
      <c r="O333" s="86"/>
      <c r="P333" s="93"/>
      <c r="Q333" s="46"/>
      <c r="R333" s="37"/>
    </row>
    <row r="334" spans="1:18" ht="21" customHeight="1">
      <c r="A334" s="17"/>
      <c r="B334" s="72"/>
      <c r="C334" s="48"/>
      <c r="D334" s="326"/>
      <c r="E334" s="89"/>
      <c r="F334" s="74"/>
      <c r="G334" s="74"/>
      <c r="H334" s="75"/>
      <c r="I334" s="76"/>
      <c r="J334" s="77"/>
      <c r="K334" s="25"/>
      <c r="L334" s="53"/>
      <c r="M334" s="54"/>
      <c r="N334" s="95"/>
      <c r="O334" s="96"/>
      <c r="P334" s="79"/>
      <c r="Q334" s="31"/>
      <c r="R334" s="58"/>
    </row>
    <row r="335" spans="1:18" ht="21" customHeight="1">
      <c r="A335" s="13"/>
      <c r="B335" s="81"/>
      <c r="C335" s="60"/>
      <c r="D335" s="297"/>
      <c r="E335" s="62"/>
      <c r="F335" s="97"/>
      <c r="G335" s="97"/>
      <c r="H335" s="84"/>
      <c r="I335" s="64"/>
      <c r="J335" s="85"/>
      <c r="K335" s="40"/>
      <c r="L335" s="67"/>
      <c r="M335" s="68"/>
      <c r="N335" s="105"/>
      <c r="O335" s="86"/>
      <c r="P335" s="93"/>
      <c r="Q335" s="46"/>
      <c r="R335" s="37"/>
    </row>
    <row r="336" spans="1:18" ht="21" customHeight="1">
      <c r="A336" s="17"/>
      <c r="B336" s="103"/>
      <c r="C336" s="48"/>
      <c r="D336" s="326"/>
      <c r="E336" s="89"/>
      <c r="F336" s="106"/>
      <c r="G336" s="106"/>
      <c r="H336" s="107"/>
      <c r="I336" s="76"/>
      <c r="J336" s="77"/>
      <c r="K336" s="25"/>
      <c r="L336" s="53"/>
      <c r="M336" s="54"/>
      <c r="N336" s="95"/>
      <c r="O336" s="96"/>
      <c r="P336" s="79"/>
      <c r="Q336" s="31"/>
      <c r="R336" s="58"/>
    </row>
    <row r="337" spans="1:18" ht="21" customHeight="1">
      <c r="A337" s="13"/>
      <c r="B337" s="104"/>
      <c r="C337" s="60"/>
      <c r="D337" s="297"/>
      <c r="E337" s="62"/>
      <c r="F337" s="108"/>
      <c r="G337" s="108"/>
      <c r="H337" s="37"/>
      <c r="I337" s="64"/>
      <c r="J337" s="85"/>
      <c r="K337" s="40"/>
      <c r="L337" s="67"/>
      <c r="M337" s="68"/>
      <c r="N337" s="43"/>
      <c r="O337" s="86"/>
      <c r="P337" s="93"/>
      <c r="Q337" s="46"/>
      <c r="R337" s="37"/>
    </row>
    <row r="338" spans="1:18" ht="21" customHeight="1">
      <c r="A338" s="17"/>
      <c r="B338" s="103"/>
      <c r="C338" s="48"/>
      <c r="D338" s="326"/>
      <c r="E338" s="89"/>
      <c r="F338" s="106"/>
      <c r="G338" s="106"/>
      <c r="H338" s="107"/>
      <c r="I338" s="76"/>
      <c r="J338" s="77"/>
      <c r="K338" s="25"/>
      <c r="L338" s="53"/>
      <c r="M338" s="54"/>
      <c r="N338" s="95"/>
      <c r="O338" s="96"/>
      <c r="P338" s="79"/>
      <c r="Q338" s="31"/>
      <c r="R338" s="58"/>
    </row>
    <row r="339" spans="1:18" ht="21" customHeight="1">
      <c r="A339" s="13"/>
      <c r="B339" s="104"/>
      <c r="C339" s="60"/>
      <c r="D339" s="297"/>
      <c r="E339" s="62"/>
      <c r="F339" s="108"/>
      <c r="G339" s="108"/>
      <c r="H339" s="37"/>
      <c r="I339" s="64"/>
      <c r="J339" s="85"/>
      <c r="K339" s="40"/>
      <c r="L339" s="67"/>
      <c r="M339" s="68"/>
      <c r="N339" s="43"/>
      <c r="O339" s="86"/>
      <c r="P339" s="93"/>
      <c r="Q339" s="46"/>
      <c r="R339" s="37"/>
    </row>
    <row r="340" spans="1:18" ht="21" customHeight="1">
      <c r="A340" s="17"/>
      <c r="B340" s="103"/>
      <c r="C340" s="48"/>
      <c r="D340" s="326"/>
      <c r="E340" s="89"/>
      <c r="F340" s="106"/>
      <c r="G340" s="106"/>
      <c r="H340" s="58"/>
      <c r="I340" s="76"/>
      <c r="J340" s="77"/>
      <c r="K340" s="25"/>
      <c r="L340" s="53"/>
      <c r="M340" s="54"/>
      <c r="N340" s="95"/>
      <c r="O340" s="96"/>
      <c r="P340" s="79"/>
      <c r="Q340" s="31"/>
      <c r="R340" s="58"/>
    </row>
    <row r="341" spans="1:18" ht="21" customHeight="1">
      <c r="A341" s="13"/>
      <c r="B341" s="104"/>
      <c r="C341" s="60"/>
      <c r="D341" s="297"/>
      <c r="E341" s="62"/>
      <c r="F341" s="108"/>
      <c r="G341" s="108"/>
      <c r="H341" s="37"/>
      <c r="I341" s="64"/>
      <c r="J341" s="85"/>
      <c r="K341" s="40"/>
      <c r="L341" s="67"/>
      <c r="M341" s="68"/>
      <c r="N341" s="43"/>
      <c r="O341" s="86"/>
      <c r="P341" s="93"/>
      <c r="Q341" s="46"/>
      <c r="R341" s="37"/>
    </row>
    <row r="342" spans="1:18" ht="21" customHeight="1">
      <c r="A342" s="17"/>
      <c r="B342" s="103"/>
      <c r="C342" s="48"/>
      <c r="D342" s="99"/>
      <c r="E342" s="89"/>
      <c r="F342" s="106"/>
      <c r="G342" s="106"/>
      <c r="H342" s="58"/>
      <c r="I342" s="76"/>
      <c r="J342" s="77"/>
      <c r="K342" s="25"/>
      <c r="L342" s="53"/>
      <c r="M342" s="54"/>
      <c r="N342" s="95"/>
      <c r="O342" s="96"/>
      <c r="P342" s="79"/>
      <c r="Q342" s="31"/>
      <c r="R342" s="58"/>
    </row>
    <row r="343" spans="1:18" ht="21" customHeight="1">
      <c r="A343" s="13"/>
      <c r="B343" s="104"/>
      <c r="C343" s="60"/>
      <c r="D343" s="61"/>
      <c r="E343" s="62"/>
      <c r="F343" s="108"/>
      <c r="G343" s="108"/>
      <c r="H343" s="37"/>
      <c r="I343" s="64"/>
      <c r="J343" s="85"/>
      <c r="K343" s="40"/>
      <c r="L343" s="67"/>
      <c r="M343" s="68"/>
      <c r="N343" s="43"/>
      <c r="O343" s="86"/>
      <c r="P343" s="93"/>
      <c r="Q343" s="46"/>
      <c r="R343" s="37"/>
    </row>
    <row r="344" spans="1:18" ht="21" customHeight="1">
      <c r="A344" s="17"/>
      <c r="B344" s="72"/>
      <c r="C344" s="48"/>
      <c r="D344" s="91"/>
      <c r="E344" s="89"/>
      <c r="F344" s="89"/>
      <c r="G344" s="89"/>
      <c r="H344" s="94"/>
      <c r="I344" s="76"/>
      <c r="J344" s="77"/>
      <c r="K344" s="25"/>
      <c r="L344" s="53"/>
      <c r="M344" s="54"/>
      <c r="N344" s="95"/>
      <c r="O344" s="56"/>
      <c r="P344" s="79"/>
      <c r="Q344" s="31"/>
      <c r="R344" s="58"/>
    </row>
    <row r="345" spans="1:18" ht="21" customHeight="1">
      <c r="A345" s="13"/>
      <c r="B345" s="81"/>
      <c r="C345" s="60"/>
      <c r="D345" s="61"/>
      <c r="E345" s="62"/>
      <c r="F345" s="62"/>
      <c r="G345" s="62"/>
      <c r="H345" s="98"/>
      <c r="I345" s="64"/>
      <c r="J345" s="85"/>
      <c r="K345" s="40"/>
      <c r="L345" s="67"/>
      <c r="M345" s="68"/>
      <c r="N345" s="43"/>
      <c r="O345" s="86"/>
      <c r="P345" s="93"/>
      <c r="Q345" s="46"/>
      <c r="R345" s="37"/>
    </row>
    <row r="346" spans="1:18" ht="21" customHeight="1">
      <c r="A346" s="17"/>
      <c r="B346" s="72"/>
      <c r="C346" s="48"/>
      <c r="D346" s="99"/>
      <c r="E346" s="89"/>
      <c r="F346" s="89"/>
      <c r="G346" s="89"/>
      <c r="H346" s="94"/>
      <c r="I346" s="76"/>
      <c r="J346" s="77"/>
      <c r="K346" s="25"/>
      <c r="L346" s="53"/>
      <c r="M346" s="54"/>
      <c r="N346" s="95"/>
      <c r="O346" s="56"/>
      <c r="P346" s="79"/>
      <c r="Q346" s="31"/>
      <c r="R346" s="58"/>
    </row>
    <row r="347" spans="1:18" ht="21" customHeight="1">
      <c r="A347" s="13"/>
      <c r="B347" s="81"/>
      <c r="C347" s="60"/>
      <c r="D347" s="61"/>
      <c r="E347" s="62"/>
      <c r="F347" s="62"/>
      <c r="G347" s="62"/>
      <c r="H347" s="98"/>
      <c r="I347" s="64"/>
      <c r="J347" s="85"/>
      <c r="K347" s="40"/>
      <c r="L347" s="67"/>
      <c r="M347" s="68"/>
      <c r="N347" s="43"/>
      <c r="O347" s="86"/>
      <c r="P347" s="93"/>
      <c r="Q347" s="46"/>
      <c r="R347" s="37"/>
    </row>
    <row r="348" spans="1:18" ht="21" customHeight="1">
      <c r="A348" s="17"/>
      <c r="B348" s="72"/>
      <c r="C348" s="48"/>
      <c r="D348" s="99"/>
      <c r="E348" s="89"/>
      <c r="F348" s="106"/>
      <c r="G348" s="106"/>
      <c r="H348" s="22"/>
      <c r="I348" s="76"/>
      <c r="J348" s="77"/>
      <c r="K348" s="25"/>
      <c r="L348" s="53"/>
      <c r="M348" s="54"/>
      <c r="N348" s="95"/>
      <c r="O348" s="56"/>
      <c r="P348" s="79"/>
      <c r="Q348" s="31"/>
      <c r="R348" s="58"/>
    </row>
    <row r="349" spans="1:18" ht="21" customHeight="1">
      <c r="A349" s="13"/>
      <c r="B349" s="81"/>
      <c r="C349" s="60"/>
      <c r="D349" s="61"/>
      <c r="E349" s="62"/>
      <c r="F349" s="108"/>
      <c r="G349" s="108"/>
      <c r="H349" s="100"/>
      <c r="I349" s="64"/>
      <c r="J349" s="85"/>
      <c r="K349" s="40"/>
      <c r="L349" s="67"/>
      <c r="M349" s="68"/>
      <c r="N349" s="43"/>
      <c r="O349" s="86"/>
      <c r="P349" s="93"/>
      <c r="Q349" s="46"/>
      <c r="R349" s="37"/>
    </row>
    <row r="350" spans="1:18" ht="21" customHeight="1">
      <c r="A350" s="17"/>
      <c r="B350" s="72"/>
      <c r="C350" s="48"/>
      <c r="D350" s="99"/>
      <c r="E350" s="89"/>
      <c r="F350" s="106"/>
      <c r="G350" s="106"/>
      <c r="H350" s="22"/>
      <c r="I350" s="76"/>
      <c r="J350" s="77"/>
      <c r="K350" s="25"/>
      <c r="L350" s="53"/>
      <c r="M350" s="54"/>
      <c r="N350" s="95"/>
      <c r="O350" s="56"/>
      <c r="P350" s="79"/>
      <c r="Q350" s="109"/>
      <c r="R350" s="58"/>
    </row>
    <row r="351" spans="1:18" ht="21" customHeight="1">
      <c r="A351" s="13"/>
      <c r="B351" s="81"/>
      <c r="C351" s="60"/>
      <c r="D351" s="61"/>
      <c r="E351" s="62"/>
      <c r="F351" s="108"/>
      <c r="G351" s="108"/>
      <c r="H351" s="63"/>
      <c r="I351" s="64"/>
      <c r="J351" s="85"/>
      <c r="K351" s="40"/>
      <c r="L351" s="110"/>
      <c r="M351" s="54"/>
      <c r="N351" s="101"/>
      <c r="O351" s="111"/>
      <c r="P351" s="102"/>
      <c r="Q351" s="112"/>
      <c r="R351" s="94"/>
    </row>
    <row r="352" spans="1:18" ht="21" customHeight="1">
      <c r="A352" s="17"/>
      <c r="B352" s="72"/>
      <c r="C352" s="113"/>
      <c r="D352" s="114"/>
      <c r="E352" s="115"/>
      <c r="F352" s="116"/>
      <c r="G352" s="116"/>
      <c r="H352" s="117"/>
      <c r="I352" s="118"/>
      <c r="J352" s="119"/>
      <c r="K352" s="120"/>
      <c r="L352" s="121"/>
      <c r="M352" s="122"/>
      <c r="N352" s="92"/>
      <c r="O352" s="56"/>
      <c r="P352" s="79"/>
      <c r="Q352" s="31"/>
      <c r="R352" s="58"/>
    </row>
    <row r="353" spans="1:18" ht="21" customHeight="1" thickBot="1">
      <c r="A353" s="123"/>
      <c r="B353" s="141"/>
      <c r="C353" s="125"/>
      <c r="D353" s="126"/>
      <c r="E353" s="127"/>
      <c r="F353" s="128"/>
      <c r="G353" s="128"/>
      <c r="H353" s="129"/>
      <c r="I353" s="130"/>
      <c r="J353" s="131"/>
      <c r="K353" s="132"/>
      <c r="L353" s="133"/>
      <c r="M353" s="134"/>
      <c r="N353" s="135"/>
      <c r="O353" s="136"/>
      <c r="P353" s="137"/>
      <c r="Q353" s="138"/>
      <c r="R353" s="139"/>
    </row>
    <row r="354" spans="1:18" ht="21" customHeight="1" thickTop="1">
      <c r="A354" s="142"/>
      <c r="B354" s="19"/>
      <c r="C354" s="20"/>
      <c r="D354" s="20"/>
      <c r="E354" s="21"/>
      <c r="F354" s="21"/>
      <c r="G354" s="21"/>
      <c r="H354" s="22"/>
      <c r="I354" s="23"/>
      <c r="J354" s="24"/>
      <c r="K354" s="25"/>
      <c r="L354" s="26"/>
      <c r="M354" s="27"/>
      <c r="N354" s="28"/>
      <c r="O354" s="29"/>
      <c r="P354" s="30"/>
      <c r="Q354" s="31"/>
      <c r="R354" s="32"/>
    </row>
    <row r="355" spans="1:18" ht="21" customHeight="1">
      <c r="A355" s="340"/>
      <c r="B355" s="33"/>
      <c r="C355" s="34"/>
      <c r="D355" s="35"/>
      <c r="E355" s="36"/>
      <c r="F355" s="36"/>
      <c r="G355" s="36"/>
      <c r="H355" s="37"/>
      <c r="I355" s="38"/>
      <c r="J355" s="39"/>
      <c r="K355" s="40"/>
      <c r="L355" s="41"/>
      <c r="M355" s="42"/>
      <c r="N355" s="43"/>
      <c r="O355" s="44"/>
      <c r="P355" s="45"/>
      <c r="Q355" s="46"/>
      <c r="R355" s="37"/>
    </row>
    <row r="356" spans="1:18" ht="21" customHeight="1">
      <c r="A356" s="17"/>
      <c r="B356" s="47"/>
      <c r="C356" s="48"/>
      <c r="D356" s="49"/>
      <c r="E356" s="50"/>
      <c r="F356" s="50"/>
      <c r="G356" s="50"/>
      <c r="H356" s="22"/>
      <c r="I356" s="51"/>
      <c r="J356" s="52"/>
      <c r="K356" s="25"/>
      <c r="L356" s="53"/>
      <c r="M356" s="54"/>
      <c r="N356" s="55"/>
      <c r="O356" s="56"/>
      <c r="P356" s="57"/>
      <c r="Q356" s="31"/>
      <c r="R356" s="58"/>
    </row>
    <row r="357" spans="1:18" ht="21" customHeight="1">
      <c r="A357" s="13"/>
      <c r="B357" s="59"/>
      <c r="C357" s="60"/>
      <c r="D357" s="61"/>
      <c r="E357" s="62"/>
      <c r="F357" s="62"/>
      <c r="G357" s="62"/>
      <c r="H357" s="63"/>
      <c r="I357" s="64"/>
      <c r="J357" s="85"/>
      <c r="K357" s="66"/>
      <c r="L357" s="67"/>
      <c r="M357" s="68"/>
      <c r="N357" s="69"/>
      <c r="O357" s="44"/>
      <c r="P357" s="70"/>
      <c r="Q357" s="46"/>
      <c r="R357" s="37"/>
    </row>
    <row r="358" spans="1:18" ht="21" customHeight="1">
      <c r="A358" s="71"/>
      <c r="B358" s="72"/>
      <c r="C358" s="16"/>
      <c r="D358" s="73"/>
      <c r="E358" s="74"/>
      <c r="F358" s="74"/>
      <c r="G358" s="74"/>
      <c r="H358" s="75"/>
      <c r="I358" s="140"/>
      <c r="J358" s="343"/>
      <c r="K358" s="25"/>
      <c r="L358" s="53"/>
      <c r="M358" s="54"/>
      <c r="N358" s="78"/>
      <c r="O358" s="56"/>
      <c r="P358" s="79"/>
      <c r="Q358" s="31"/>
      <c r="R358" s="58"/>
    </row>
    <row r="359" spans="1:18" ht="21" customHeight="1">
      <c r="A359" s="80"/>
      <c r="B359" s="81"/>
      <c r="C359" s="60"/>
      <c r="D359" s="82"/>
      <c r="E359" s="62"/>
      <c r="F359" s="83"/>
      <c r="G359" s="83"/>
      <c r="H359" s="84"/>
      <c r="I359" s="64"/>
      <c r="J359" s="85"/>
      <c r="K359" s="40"/>
      <c r="L359" s="67"/>
      <c r="M359" s="68"/>
      <c r="N359" s="43"/>
      <c r="O359" s="86"/>
      <c r="P359" s="87"/>
      <c r="Q359" s="46"/>
      <c r="R359" s="37"/>
    </row>
    <row r="360" spans="1:18" ht="21" customHeight="1">
      <c r="A360" s="71"/>
      <c r="B360" s="72"/>
      <c r="C360" s="16"/>
      <c r="D360" s="88"/>
      <c r="E360" s="89"/>
      <c r="F360" s="89"/>
      <c r="G360" s="89"/>
      <c r="H360" s="75"/>
      <c r="I360" s="76"/>
      <c r="J360" s="77"/>
      <c r="K360" s="25"/>
      <c r="L360" s="53"/>
      <c r="M360" s="54"/>
      <c r="N360" s="55"/>
      <c r="O360" s="56"/>
      <c r="P360" s="79"/>
      <c r="Q360" s="31"/>
      <c r="R360" s="58"/>
    </row>
    <row r="361" spans="1:18" ht="21" customHeight="1">
      <c r="A361" s="80"/>
      <c r="B361" s="81"/>
      <c r="C361" s="60"/>
      <c r="D361" s="90"/>
      <c r="E361" s="62"/>
      <c r="F361" s="62"/>
      <c r="G361" s="62"/>
      <c r="H361" s="84"/>
      <c r="I361" s="64"/>
      <c r="J361" s="85"/>
      <c r="K361" s="40"/>
      <c r="L361" s="67"/>
      <c r="M361" s="68"/>
      <c r="N361" s="69"/>
      <c r="O361" s="86"/>
      <c r="P361" s="87"/>
      <c r="Q361" s="46"/>
      <c r="R361" s="37"/>
    </row>
    <row r="362" spans="1:18" ht="21" customHeight="1">
      <c r="A362" s="17"/>
      <c r="B362" s="72"/>
      <c r="C362" s="16"/>
      <c r="D362" s="91"/>
      <c r="E362" s="89"/>
      <c r="F362" s="89"/>
      <c r="G362" s="89"/>
      <c r="H362" s="58"/>
      <c r="I362" s="76"/>
      <c r="J362" s="77"/>
      <c r="K362" s="25"/>
      <c r="L362" s="53"/>
      <c r="M362" s="54"/>
      <c r="N362" s="92"/>
      <c r="O362" s="56"/>
      <c r="P362" s="79"/>
      <c r="Q362" s="31"/>
      <c r="R362" s="58"/>
    </row>
    <row r="363" spans="1:18" ht="21" customHeight="1">
      <c r="A363" s="80"/>
      <c r="B363" s="81"/>
      <c r="C363" s="60"/>
      <c r="D363" s="61"/>
      <c r="E363" s="62"/>
      <c r="F363" s="62"/>
      <c r="G363" s="62"/>
      <c r="H363" s="84"/>
      <c r="I363" s="64"/>
      <c r="J363" s="85"/>
      <c r="K363" s="40"/>
      <c r="L363" s="67"/>
      <c r="M363" s="68"/>
      <c r="N363" s="69"/>
      <c r="O363" s="86"/>
      <c r="P363" s="93"/>
      <c r="Q363" s="46"/>
      <c r="R363" s="37"/>
    </row>
    <row r="364" spans="1:18" ht="21" customHeight="1">
      <c r="A364" s="17"/>
      <c r="B364" s="72"/>
      <c r="C364" s="16"/>
      <c r="D364" s="91"/>
      <c r="E364" s="89"/>
      <c r="F364" s="89"/>
      <c r="G364" s="89"/>
      <c r="H364" s="94"/>
      <c r="I364" s="76"/>
      <c r="J364" s="77"/>
      <c r="K364" s="25"/>
      <c r="L364" s="53"/>
      <c r="M364" s="54"/>
      <c r="N364" s="92"/>
      <c r="O364" s="56"/>
      <c r="P364" s="79"/>
      <c r="Q364" s="31"/>
      <c r="R364" s="58"/>
    </row>
    <row r="365" spans="1:18" ht="21" customHeight="1">
      <c r="A365" s="13"/>
      <c r="B365" s="81"/>
      <c r="C365" s="60"/>
      <c r="D365" s="61"/>
      <c r="E365" s="62"/>
      <c r="F365" s="62"/>
      <c r="G365" s="62"/>
      <c r="H365" s="37"/>
      <c r="I365" s="64"/>
      <c r="J365" s="85"/>
      <c r="K365" s="40"/>
      <c r="L365" s="67"/>
      <c r="M365" s="68"/>
      <c r="N365" s="69"/>
      <c r="O365" s="86"/>
      <c r="P365" s="93"/>
      <c r="Q365" s="46"/>
      <c r="R365" s="37"/>
    </row>
    <row r="366" spans="1:18" ht="21" customHeight="1">
      <c r="A366" s="18"/>
      <c r="B366" s="72"/>
      <c r="C366" s="16"/>
      <c r="D366" s="91"/>
      <c r="E366" s="89"/>
      <c r="F366" s="74"/>
      <c r="G366" s="74"/>
      <c r="H366" s="94"/>
      <c r="I366" s="76"/>
      <c r="J366" s="77"/>
      <c r="K366" s="25"/>
      <c r="L366" s="53"/>
      <c r="M366" s="54"/>
      <c r="N366" s="95"/>
      <c r="O366" s="96"/>
      <c r="P366" s="79"/>
      <c r="Q366" s="31"/>
      <c r="R366" s="58"/>
    </row>
    <row r="367" spans="1:18" ht="21" customHeight="1">
      <c r="A367" s="13"/>
      <c r="B367" s="81"/>
      <c r="C367" s="60"/>
      <c r="D367" s="61"/>
      <c r="E367" s="62"/>
      <c r="F367" s="97"/>
      <c r="G367" s="97"/>
      <c r="H367" s="98"/>
      <c r="I367" s="64"/>
      <c r="J367" s="85"/>
      <c r="K367" s="40"/>
      <c r="L367" s="67"/>
      <c r="M367" s="68"/>
      <c r="N367" s="43"/>
      <c r="O367" s="86"/>
      <c r="P367" s="93"/>
      <c r="Q367" s="46"/>
      <c r="R367" s="37"/>
    </row>
    <row r="368" spans="1:18" ht="21" customHeight="1">
      <c r="A368" s="17"/>
      <c r="B368" s="72"/>
      <c r="C368" s="16"/>
      <c r="D368" s="99"/>
      <c r="E368" s="89"/>
      <c r="F368" s="74"/>
      <c r="G368" s="74"/>
      <c r="H368" s="22"/>
      <c r="I368" s="76"/>
      <c r="J368" s="77"/>
      <c r="K368" s="25"/>
      <c r="L368" s="53"/>
      <c r="M368" s="54"/>
      <c r="N368" s="95"/>
      <c r="O368" s="96"/>
      <c r="P368" s="79"/>
      <c r="Q368" s="31"/>
      <c r="R368" s="58"/>
    </row>
    <row r="369" spans="1:18" ht="21" customHeight="1">
      <c r="A369" s="13"/>
      <c r="B369" s="81"/>
      <c r="C369" s="60"/>
      <c r="D369" s="61"/>
      <c r="E369" s="62"/>
      <c r="F369" s="97"/>
      <c r="G369" s="97"/>
      <c r="H369" s="100"/>
      <c r="I369" s="64"/>
      <c r="J369" s="85"/>
      <c r="K369" s="40"/>
      <c r="L369" s="67"/>
      <c r="M369" s="68"/>
      <c r="N369" s="43"/>
      <c r="O369" s="86"/>
      <c r="P369" s="93"/>
      <c r="Q369" s="46"/>
      <c r="R369" s="37"/>
    </row>
    <row r="370" spans="1:18" ht="21" customHeight="1">
      <c r="A370" s="18"/>
      <c r="B370" s="72"/>
      <c r="C370" s="16"/>
      <c r="D370" s="99"/>
      <c r="E370" s="89"/>
      <c r="F370" s="74"/>
      <c r="G370" s="74"/>
      <c r="H370" s="22"/>
      <c r="I370" s="76"/>
      <c r="J370" s="77"/>
      <c r="K370" s="25"/>
      <c r="L370" s="53"/>
      <c r="M370" s="54"/>
      <c r="N370" s="95"/>
      <c r="O370" s="96"/>
      <c r="P370" s="79"/>
      <c r="Q370" s="31"/>
      <c r="R370" s="58"/>
    </row>
    <row r="371" spans="1:18" ht="21" customHeight="1">
      <c r="A371" s="13"/>
      <c r="B371" s="81"/>
      <c r="C371" s="60"/>
      <c r="D371" s="61"/>
      <c r="E371" s="62"/>
      <c r="F371" s="97"/>
      <c r="G371" s="97"/>
      <c r="H371" s="63"/>
      <c r="I371" s="64"/>
      <c r="J371" s="85"/>
      <c r="K371" s="40"/>
      <c r="L371" s="67"/>
      <c r="M371" s="68"/>
      <c r="N371" s="101"/>
      <c r="O371" s="86"/>
      <c r="P371" s="102"/>
      <c r="Q371" s="46"/>
      <c r="R371" s="37"/>
    </row>
    <row r="372" spans="1:18" ht="21" customHeight="1">
      <c r="A372" s="17"/>
      <c r="B372" s="72"/>
      <c r="C372" s="16"/>
      <c r="D372" s="99"/>
      <c r="E372" s="89"/>
      <c r="F372" s="89"/>
      <c r="G372" s="89"/>
      <c r="H372" s="58"/>
      <c r="I372" s="76"/>
      <c r="J372" s="77"/>
      <c r="K372" s="25"/>
      <c r="L372" s="53"/>
      <c r="M372" s="54"/>
      <c r="N372" s="92"/>
      <c r="O372" s="56"/>
      <c r="P372" s="79"/>
      <c r="Q372" s="31"/>
      <c r="R372" s="58"/>
    </row>
    <row r="373" spans="1:18" ht="21" customHeight="1">
      <c r="A373" s="13"/>
      <c r="B373" s="81"/>
      <c r="C373" s="60"/>
      <c r="D373" s="61"/>
      <c r="E373" s="62"/>
      <c r="F373" s="62"/>
      <c r="G373" s="62"/>
      <c r="H373" s="37"/>
      <c r="I373" s="64"/>
      <c r="J373" s="85"/>
      <c r="K373" s="40"/>
      <c r="L373" s="67"/>
      <c r="M373" s="68"/>
      <c r="N373" s="69"/>
      <c r="O373" s="86"/>
      <c r="P373" s="93"/>
      <c r="Q373" s="46"/>
      <c r="R373" s="37"/>
    </row>
    <row r="374" spans="1:18" ht="21" customHeight="1">
      <c r="A374" s="18"/>
      <c r="B374" s="72"/>
      <c r="C374" s="16"/>
      <c r="D374" s="91"/>
      <c r="E374" s="89"/>
      <c r="F374" s="74"/>
      <c r="G374" s="74"/>
      <c r="H374" s="22"/>
      <c r="I374" s="76"/>
      <c r="J374" s="77"/>
      <c r="K374" s="25"/>
      <c r="L374" s="53"/>
      <c r="M374" s="54"/>
      <c r="N374" s="78"/>
      <c r="O374" s="96"/>
      <c r="P374" s="79"/>
      <c r="Q374" s="31"/>
      <c r="R374" s="58"/>
    </row>
    <row r="375" spans="1:18" ht="21" customHeight="1">
      <c r="A375" s="13"/>
      <c r="B375" s="81"/>
      <c r="C375" s="60"/>
      <c r="D375" s="61"/>
      <c r="E375" s="62"/>
      <c r="F375" s="97"/>
      <c r="G375" s="97"/>
      <c r="H375" s="63"/>
      <c r="I375" s="64"/>
      <c r="J375" s="85"/>
      <c r="K375" s="40"/>
      <c r="L375" s="67"/>
      <c r="M375" s="68"/>
      <c r="N375" s="43"/>
      <c r="O375" s="86"/>
      <c r="P375" s="93"/>
      <c r="Q375" s="46"/>
      <c r="R375" s="37"/>
    </row>
    <row r="376" spans="1:18" ht="21" customHeight="1">
      <c r="A376" s="18"/>
      <c r="B376" s="292"/>
      <c r="C376" s="48"/>
      <c r="D376" s="326"/>
      <c r="E376" s="89"/>
      <c r="F376" s="74"/>
      <c r="G376" s="74"/>
      <c r="H376" s="22"/>
      <c r="I376" s="76"/>
      <c r="J376" s="77"/>
      <c r="K376" s="25"/>
      <c r="L376" s="53"/>
      <c r="M376" s="54"/>
      <c r="N376" s="78"/>
      <c r="O376" s="96"/>
      <c r="P376" s="79"/>
      <c r="Q376" s="31"/>
      <c r="R376" s="58"/>
    </row>
    <row r="377" spans="1:18" ht="21" customHeight="1">
      <c r="A377" s="13"/>
      <c r="B377" s="81"/>
      <c r="C377" s="60"/>
      <c r="D377" s="297"/>
      <c r="E377" s="62"/>
      <c r="F377" s="97"/>
      <c r="G377" s="97"/>
      <c r="H377" s="63"/>
      <c r="I377" s="64"/>
      <c r="J377" s="85"/>
      <c r="K377" s="40"/>
      <c r="L377" s="67"/>
      <c r="M377" s="68"/>
      <c r="N377" s="43"/>
      <c r="O377" s="86"/>
      <c r="P377" s="93"/>
      <c r="Q377" s="46"/>
      <c r="R377" s="37"/>
    </row>
    <row r="378" spans="1:18" ht="21" customHeight="1">
      <c r="A378" s="17"/>
      <c r="B378" s="103"/>
      <c r="C378" s="48"/>
      <c r="D378" s="326"/>
      <c r="E378" s="89"/>
      <c r="F378" s="74"/>
      <c r="G378" s="74"/>
      <c r="H378" s="75"/>
      <c r="I378" s="76"/>
      <c r="J378" s="77"/>
      <c r="K378" s="25"/>
      <c r="L378" s="53"/>
      <c r="M378" s="54"/>
      <c r="N378" s="95"/>
      <c r="O378" s="96"/>
      <c r="P378" s="79"/>
      <c r="Q378" s="31"/>
      <c r="R378" s="58"/>
    </row>
    <row r="379" spans="1:18" ht="21" customHeight="1">
      <c r="A379" s="13"/>
      <c r="B379" s="104"/>
      <c r="C379" s="60"/>
      <c r="D379" s="297"/>
      <c r="E379" s="62"/>
      <c r="F379" s="97"/>
      <c r="G379" s="97"/>
      <c r="H379" s="84"/>
      <c r="I379" s="64"/>
      <c r="J379" s="85"/>
      <c r="K379" s="40"/>
      <c r="L379" s="67"/>
      <c r="M379" s="68"/>
      <c r="N379" s="105"/>
      <c r="O379" s="86"/>
      <c r="P379" s="93"/>
      <c r="Q379" s="46"/>
      <c r="R379" s="37"/>
    </row>
    <row r="380" spans="1:18" ht="21" customHeight="1">
      <c r="A380" s="17"/>
      <c r="B380" s="103"/>
      <c r="C380" s="48"/>
      <c r="D380" s="326"/>
      <c r="E380" s="89"/>
      <c r="F380" s="106"/>
      <c r="G380" s="106"/>
      <c r="H380" s="107"/>
      <c r="I380" s="76"/>
      <c r="J380" s="77"/>
      <c r="K380" s="25"/>
      <c r="L380" s="53"/>
      <c r="M380" s="54"/>
      <c r="N380" s="95"/>
      <c r="O380" s="96"/>
      <c r="P380" s="79"/>
      <c r="Q380" s="31"/>
      <c r="R380" s="58"/>
    </row>
    <row r="381" spans="1:18" ht="21" customHeight="1">
      <c r="A381" s="13"/>
      <c r="B381" s="104"/>
      <c r="C381" s="60"/>
      <c r="D381" s="297"/>
      <c r="E381" s="62"/>
      <c r="F381" s="108"/>
      <c r="G381" s="108"/>
      <c r="H381" s="37"/>
      <c r="I381" s="64"/>
      <c r="J381" s="85"/>
      <c r="K381" s="40"/>
      <c r="L381" s="67"/>
      <c r="M381" s="68"/>
      <c r="N381" s="43"/>
      <c r="O381" s="86"/>
      <c r="P381" s="93"/>
      <c r="Q381" s="46"/>
      <c r="R381" s="37"/>
    </row>
    <row r="382" spans="1:18" ht="21" customHeight="1">
      <c r="A382" s="17"/>
      <c r="B382" s="103"/>
      <c r="C382" s="48"/>
      <c r="D382" s="326"/>
      <c r="E382" s="89"/>
      <c r="F382" s="106"/>
      <c r="G382" s="106"/>
      <c r="H382" s="107"/>
      <c r="I382" s="76"/>
      <c r="J382" s="77"/>
      <c r="K382" s="25"/>
      <c r="L382" s="53"/>
      <c r="M382" s="54"/>
      <c r="N382" s="95"/>
      <c r="O382" s="96"/>
      <c r="P382" s="79"/>
      <c r="Q382" s="31"/>
      <c r="R382" s="58"/>
    </row>
    <row r="383" spans="1:18" ht="21" customHeight="1">
      <c r="A383" s="13"/>
      <c r="B383" s="104"/>
      <c r="C383" s="60"/>
      <c r="D383" s="297"/>
      <c r="E383" s="62"/>
      <c r="F383" s="108"/>
      <c r="G383" s="108"/>
      <c r="H383" s="37"/>
      <c r="I383" s="64"/>
      <c r="J383" s="85"/>
      <c r="K383" s="40"/>
      <c r="L383" s="67"/>
      <c r="M383" s="68"/>
      <c r="N383" s="43"/>
      <c r="O383" s="86"/>
      <c r="P383" s="93"/>
      <c r="Q383" s="46"/>
      <c r="R383" s="37"/>
    </row>
    <row r="384" spans="1:18" ht="21" customHeight="1">
      <c r="A384" s="17"/>
      <c r="B384" s="103"/>
      <c r="C384" s="48"/>
      <c r="D384" s="326"/>
      <c r="E384" s="89"/>
      <c r="F384" s="106"/>
      <c r="G384" s="106"/>
      <c r="H384" s="58"/>
      <c r="I384" s="76"/>
      <c r="J384" s="77"/>
      <c r="K384" s="25"/>
      <c r="L384" s="53"/>
      <c r="M384" s="54"/>
      <c r="N384" s="95"/>
      <c r="O384" s="96"/>
      <c r="P384" s="79"/>
      <c r="Q384" s="31"/>
      <c r="R384" s="58"/>
    </row>
    <row r="385" spans="1:18" ht="21" customHeight="1">
      <c r="A385" s="13"/>
      <c r="B385" s="104"/>
      <c r="C385" s="60"/>
      <c r="D385" s="297"/>
      <c r="E385" s="62"/>
      <c r="F385" s="108"/>
      <c r="G385" s="108"/>
      <c r="H385" s="37"/>
      <c r="I385" s="64"/>
      <c r="J385" s="85"/>
      <c r="K385" s="40"/>
      <c r="L385" s="67"/>
      <c r="M385" s="68"/>
      <c r="N385" s="43"/>
      <c r="O385" s="86"/>
      <c r="P385" s="93"/>
      <c r="Q385" s="46"/>
      <c r="R385" s="37"/>
    </row>
    <row r="386" spans="1:18" ht="21" customHeight="1">
      <c r="A386" s="17"/>
      <c r="B386" s="72"/>
      <c r="C386" s="48"/>
      <c r="D386" s="326"/>
      <c r="E386" s="89"/>
      <c r="F386" s="106"/>
      <c r="G386" s="106"/>
      <c r="H386" s="58"/>
      <c r="I386" s="76"/>
      <c r="J386" s="77"/>
      <c r="K386" s="25"/>
      <c r="L386" s="53"/>
      <c r="M386" s="54"/>
      <c r="N386" s="95"/>
      <c r="O386" s="96"/>
      <c r="P386" s="79"/>
      <c r="Q386" s="31"/>
      <c r="R386" s="58"/>
    </row>
    <row r="387" spans="1:18" ht="21" customHeight="1">
      <c r="A387" s="13"/>
      <c r="B387" s="81"/>
      <c r="C387" s="60"/>
      <c r="D387" s="297"/>
      <c r="E387" s="62"/>
      <c r="F387" s="108"/>
      <c r="G387" s="108"/>
      <c r="H387" s="37"/>
      <c r="I387" s="64"/>
      <c r="J387" s="85"/>
      <c r="K387" s="40"/>
      <c r="L387" s="67"/>
      <c r="M387" s="68"/>
      <c r="N387" s="43"/>
      <c r="O387" s="86"/>
      <c r="P387" s="93"/>
      <c r="Q387" s="46"/>
      <c r="R387" s="37"/>
    </row>
    <row r="388" spans="1:18" ht="21" customHeight="1">
      <c r="A388" s="17"/>
      <c r="B388" s="72"/>
      <c r="C388" s="48"/>
      <c r="D388" s="306"/>
      <c r="E388" s="89"/>
      <c r="F388" s="89"/>
      <c r="G388" s="89"/>
      <c r="H388" s="94"/>
      <c r="I388" s="76"/>
      <c r="J388" s="77"/>
      <c r="K388" s="25"/>
      <c r="L388" s="53"/>
      <c r="M388" s="54"/>
      <c r="N388" s="95"/>
      <c r="O388" s="56"/>
      <c r="P388" s="79"/>
      <c r="Q388" s="31"/>
      <c r="R388" s="58"/>
    </row>
    <row r="389" spans="1:18" ht="21" customHeight="1">
      <c r="A389" s="13"/>
      <c r="B389" s="81"/>
      <c r="C389" s="60"/>
      <c r="D389" s="297"/>
      <c r="E389" s="62"/>
      <c r="F389" s="62"/>
      <c r="G389" s="62"/>
      <c r="H389" s="98"/>
      <c r="I389" s="64"/>
      <c r="J389" s="85"/>
      <c r="K389" s="40"/>
      <c r="L389" s="67"/>
      <c r="M389" s="68"/>
      <c r="N389" s="43"/>
      <c r="O389" s="86"/>
      <c r="P389" s="93"/>
      <c r="Q389" s="46"/>
      <c r="R389" s="37"/>
    </row>
    <row r="390" spans="1:18" ht="21" customHeight="1">
      <c r="A390" s="17"/>
      <c r="B390" s="72"/>
      <c r="C390" s="48"/>
      <c r="D390" s="326"/>
      <c r="E390" s="89"/>
      <c r="F390" s="89"/>
      <c r="G390" s="89"/>
      <c r="H390" s="94"/>
      <c r="I390" s="76"/>
      <c r="J390" s="77"/>
      <c r="K390" s="25"/>
      <c r="L390" s="53"/>
      <c r="M390" s="54"/>
      <c r="N390" s="95"/>
      <c r="O390" s="56"/>
      <c r="P390" s="79"/>
      <c r="Q390" s="31"/>
      <c r="R390" s="58"/>
    </row>
    <row r="391" spans="1:18" ht="21" customHeight="1">
      <c r="A391" s="13"/>
      <c r="B391" s="81"/>
      <c r="C391" s="60"/>
      <c r="D391" s="61"/>
      <c r="E391" s="62"/>
      <c r="F391" s="62"/>
      <c r="G391" s="62"/>
      <c r="H391" s="98"/>
      <c r="I391" s="64"/>
      <c r="J391" s="85"/>
      <c r="K391" s="40"/>
      <c r="L391" s="67"/>
      <c r="M391" s="68"/>
      <c r="N391" s="43"/>
      <c r="O391" s="86"/>
      <c r="P391" s="93"/>
      <c r="Q391" s="46"/>
      <c r="R391" s="37"/>
    </row>
    <row r="392" spans="1:18" ht="21" customHeight="1">
      <c r="A392" s="17"/>
      <c r="B392" s="72"/>
      <c r="C392" s="48"/>
      <c r="D392" s="99"/>
      <c r="E392" s="89"/>
      <c r="F392" s="106"/>
      <c r="G392" s="106"/>
      <c r="H392" s="22"/>
      <c r="I392" s="76"/>
      <c r="J392" s="77"/>
      <c r="K392" s="25"/>
      <c r="L392" s="53"/>
      <c r="M392" s="54"/>
      <c r="N392" s="95"/>
      <c r="O392" s="56"/>
      <c r="P392" s="79"/>
      <c r="Q392" s="31"/>
      <c r="R392" s="58"/>
    </row>
    <row r="393" spans="1:18" ht="21" customHeight="1">
      <c r="A393" s="13"/>
      <c r="B393" s="81"/>
      <c r="C393" s="60"/>
      <c r="D393" s="61"/>
      <c r="E393" s="62"/>
      <c r="F393" s="108"/>
      <c r="G393" s="108"/>
      <c r="H393" s="100"/>
      <c r="I393" s="64"/>
      <c r="J393" s="85"/>
      <c r="K393" s="40"/>
      <c r="L393" s="67"/>
      <c r="M393" s="68"/>
      <c r="N393" s="43"/>
      <c r="O393" s="86"/>
      <c r="P393" s="93"/>
      <c r="Q393" s="46"/>
      <c r="R393" s="37"/>
    </row>
    <row r="394" spans="1:18" ht="21" customHeight="1">
      <c r="A394" s="17"/>
      <c r="B394" s="72"/>
      <c r="C394" s="48"/>
      <c r="D394" s="99"/>
      <c r="E394" s="89"/>
      <c r="F394" s="106"/>
      <c r="G394" s="106"/>
      <c r="H394" s="22"/>
      <c r="I394" s="76"/>
      <c r="J394" s="77"/>
      <c r="K394" s="25"/>
      <c r="L394" s="53"/>
      <c r="M394" s="54"/>
      <c r="N394" s="95"/>
      <c r="O394" s="56"/>
      <c r="P394" s="79"/>
      <c r="Q394" s="109"/>
      <c r="R394" s="58"/>
    </row>
    <row r="395" spans="1:18" ht="21" customHeight="1">
      <c r="A395" s="13"/>
      <c r="B395" s="81"/>
      <c r="C395" s="60"/>
      <c r="D395" s="61"/>
      <c r="E395" s="62"/>
      <c r="F395" s="108"/>
      <c r="G395" s="108"/>
      <c r="H395" s="63"/>
      <c r="I395" s="64"/>
      <c r="J395" s="85"/>
      <c r="K395" s="40"/>
      <c r="L395" s="110"/>
      <c r="M395" s="54"/>
      <c r="N395" s="101"/>
      <c r="O395" s="111"/>
      <c r="P395" s="102"/>
      <c r="Q395" s="112"/>
      <c r="R395" s="94"/>
    </row>
    <row r="396" spans="1:18" ht="21" customHeight="1">
      <c r="A396" s="17"/>
      <c r="B396" s="72"/>
      <c r="C396" s="113"/>
      <c r="D396" s="114"/>
      <c r="E396" s="115"/>
      <c r="F396" s="116"/>
      <c r="G396" s="116"/>
      <c r="H396" s="117"/>
      <c r="I396" s="118"/>
      <c r="J396" s="119"/>
      <c r="K396" s="120"/>
      <c r="L396" s="121"/>
      <c r="M396" s="122"/>
      <c r="N396" s="92"/>
      <c r="O396" s="56"/>
      <c r="P396" s="79"/>
      <c r="Q396" s="31"/>
      <c r="R396" s="58"/>
    </row>
    <row r="397" spans="1:18" ht="21" customHeight="1" thickBot="1">
      <c r="A397" s="123"/>
      <c r="B397" s="273"/>
      <c r="C397" s="125"/>
      <c r="D397" s="126"/>
      <c r="E397" s="127"/>
      <c r="F397" s="128"/>
      <c r="G397" s="128"/>
      <c r="H397" s="129"/>
      <c r="I397" s="130"/>
      <c r="J397" s="131"/>
      <c r="K397" s="132"/>
      <c r="L397" s="133"/>
      <c r="M397" s="134"/>
      <c r="N397" s="135"/>
      <c r="O397" s="136"/>
      <c r="P397" s="137"/>
      <c r="Q397" s="138"/>
      <c r="R397" s="139"/>
    </row>
    <row r="398" spans="1:18" ht="21" customHeight="1" thickTop="1">
      <c r="A398" s="142"/>
      <c r="B398" s="19"/>
      <c r="C398" s="20"/>
      <c r="D398" s="20"/>
      <c r="E398" s="21"/>
      <c r="F398" s="21"/>
      <c r="G398" s="21"/>
      <c r="H398" s="22"/>
      <c r="I398" s="23"/>
      <c r="J398" s="24"/>
      <c r="K398" s="25"/>
      <c r="L398" s="26"/>
      <c r="M398" s="27"/>
      <c r="N398" s="28"/>
      <c r="O398" s="29"/>
      <c r="P398" s="30"/>
      <c r="Q398" s="31"/>
      <c r="R398" s="32"/>
    </row>
    <row r="399" spans="1:18" ht="21" customHeight="1">
      <c r="A399" s="15"/>
      <c r="B399" s="33"/>
      <c r="C399" s="34"/>
      <c r="D399" s="35"/>
      <c r="E399" s="36"/>
      <c r="F399" s="36"/>
      <c r="G399" s="36"/>
      <c r="H399" s="37"/>
      <c r="I399" s="38"/>
      <c r="J399" s="39"/>
      <c r="K399" s="40"/>
      <c r="L399" s="41"/>
      <c r="M399" s="42"/>
      <c r="N399" s="43"/>
      <c r="O399" s="44"/>
      <c r="P399" s="45"/>
      <c r="Q399" s="46"/>
      <c r="R399" s="37"/>
    </row>
    <row r="400" spans="1:18" ht="21" customHeight="1">
      <c r="A400" s="17"/>
      <c r="B400" s="47"/>
      <c r="C400" s="48"/>
      <c r="D400" s="329"/>
      <c r="E400" s="50"/>
      <c r="F400" s="50"/>
      <c r="G400" s="50"/>
      <c r="H400" s="22"/>
      <c r="I400" s="51"/>
      <c r="J400" s="52"/>
      <c r="K400" s="25"/>
      <c r="L400" s="53"/>
      <c r="M400" s="54"/>
      <c r="N400" s="55"/>
      <c r="O400" s="56"/>
      <c r="P400" s="57"/>
      <c r="Q400" s="31"/>
      <c r="R400" s="58"/>
    </row>
    <row r="401" spans="1:18" ht="21" customHeight="1">
      <c r="A401" s="13"/>
      <c r="B401" s="59"/>
      <c r="C401" s="60"/>
      <c r="D401" s="297"/>
      <c r="E401" s="62"/>
      <c r="F401" s="62"/>
      <c r="G401" s="62"/>
      <c r="H401" s="63"/>
      <c r="I401" s="64"/>
      <c r="J401" s="85"/>
      <c r="K401" s="66"/>
      <c r="L401" s="67"/>
      <c r="M401" s="68"/>
      <c r="N401" s="69"/>
      <c r="O401" s="44"/>
      <c r="P401" s="70"/>
      <c r="Q401" s="46"/>
      <c r="R401" s="37"/>
    </row>
    <row r="402" spans="1:18" ht="21" customHeight="1">
      <c r="A402" s="71"/>
      <c r="B402" s="72"/>
      <c r="C402" s="16"/>
      <c r="D402" s="327"/>
      <c r="E402" s="74"/>
      <c r="F402" s="74"/>
      <c r="G402" s="74"/>
      <c r="H402" s="75"/>
      <c r="I402" s="140"/>
      <c r="J402" s="116"/>
      <c r="K402" s="25"/>
      <c r="L402" s="53"/>
      <c r="M402" s="54"/>
      <c r="N402" s="78"/>
      <c r="O402" s="56"/>
      <c r="P402" s="79"/>
      <c r="Q402" s="31"/>
      <c r="R402" s="58"/>
    </row>
    <row r="403" spans="1:18" ht="21" customHeight="1">
      <c r="A403" s="80"/>
      <c r="B403" s="81"/>
      <c r="C403" s="60"/>
      <c r="D403" s="328"/>
      <c r="E403" s="62"/>
      <c r="F403" s="83"/>
      <c r="G403" s="83"/>
      <c r="H403" s="84"/>
      <c r="I403" s="64"/>
      <c r="J403" s="85"/>
      <c r="K403" s="40"/>
      <c r="L403" s="67"/>
      <c r="M403" s="68"/>
      <c r="N403" s="43"/>
      <c r="O403" s="86"/>
      <c r="P403" s="87"/>
      <c r="Q403" s="46"/>
      <c r="R403" s="37"/>
    </row>
    <row r="404" spans="1:18" ht="21" customHeight="1">
      <c r="A404" s="71"/>
      <c r="B404" s="72"/>
      <c r="C404" s="48"/>
      <c r="D404" s="88"/>
      <c r="E404" s="89"/>
      <c r="F404" s="89"/>
      <c r="G404" s="89"/>
      <c r="H404" s="75"/>
      <c r="I404" s="76"/>
      <c r="J404" s="77"/>
      <c r="K404" s="25"/>
      <c r="L404" s="53"/>
      <c r="M404" s="54"/>
      <c r="N404" s="55"/>
      <c r="O404" s="56"/>
      <c r="P404" s="79"/>
      <c r="Q404" s="31"/>
      <c r="R404" s="58"/>
    </row>
    <row r="405" spans="1:18" ht="21" customHeight="1">
      <c r="A405" s="80"/>
      <c r="B405" s="81"/>
      <c r="C405" s="60"/>
      <c r="D405" s="90"/>
      <c r="E405" s="62"/>
      <c r="F405" s="62"/>
      <c r="G405" s="62"/>
      <c r="H405" s="84"/>
      <c r="I405" s="64"/>
      <c r="J405" s="85"/>
      <c r="K405" s="40"/>
      <c r="L405" s="67"/>
      <c r="M405" s="68"/>
      <c r="N405" s="69"/>
      <c r="O405" s="86"/>
      <c r="P405" s="87"/>
      <c r="Q405" s="46"/>
      <c r="R405" s="37"/>
    </row>
    <row r="406" spans="1:18" ht="21" customHeight="1">
      <c r="A406" s="17"/>
      <c r="B406" s="72"/>
      <c r="C406" s="48"/>
      <c r="D406" s="91"/>
      <c r="E406" s="89"/>
      <c r="F406" s="89"/>
      <c r="G406" s="89"/>
      <c r="H406" s="58"/>
      <c r="I406" s="76"/>
      <c r="J406" s="77"/>
      <c r="K406" s="25"/>
      <c r="L406" s="53"/>
      <c r="M406" s="54"/>
      <c r="N406" s="92"/>
      <c r="O406" s="56"/>
      <c r="P406" s="79"/>
      <c r="Q406" s="31"/>
      <c r="R406" s="58"/>
    </row>
    <row r="407" spans="1:18" ht="21" customHeight="1">
      <c r="A407" s="80"/>
      <c r="B407" s="81"/>
      <c r="C407" s="60"/>
      <c r="D407" s="61"/>
      <c r="E407" s="62"/>
      <c r="F407" s="62"/>
      <c r="G407" s="62"/>
      <c r="H407" s="84"/>
      <c r="I407" s="64"/>
      <c r="J407" s="85"/>
      <c r="K407" s="40"/>
      <c r="L407" s="67"/>
      <c r="M407" s="68"/>
      <c r="N407" s="69"/>
      <c r="O407" s="86"/>
      <c r="P407" s="93"/>
      <c r="Q407" s="46"/>
      <c r="R407" s="37"/>
    </row>
    <row r="408" spans="1:18" ht="21" customHeight="1">
      <c r="A408" s="17"/>
      <c r="B408" s="72"/>
      <c r="C408" s="48"/>
      <c r="D408" s="91"/>
      <c r="E408" s="89"/>
      <c r="F408" s="89"/>
      <c r="G408" s="89"/>
      <c r="H408" s="94"/>
      <c r="I408" s="76"/>
      <c r="J408" s="77"/>
      <c r="K408" s="25"/>
      <c r="L408" s="53"/>
      <c r="M408" s="54"/>
      <c r="N408" s="92"/>
      <c r="O408" s="56"/>
      <c r="P408" s="79"/>
      <c r="Q408" s="31"/>
      <c r="R408" s="58"/>
    </row>
    <row r="409" spans="1:18" ht="21" customHeight="1">
      <c r="A409" s="13"/>
      <c r="B409" s="81"/>
      <c r="C409" s="60"/>
      <c r="D409" s="61"/>
      <c r="E409" s="62"/>
      <c r="F409" s="62"/>
      <c r="G409" s="62"/>
      <c r="H409" s="37"/>
      <c r="I409" s="64"/>
      <c r="J409" s="85"/>
      <c r="K409" s="40"/>
      <c r="L409" s="67"/>
      <c r="M409" s="68"/>
      <c r="N409" s="69"/>
      <c r="O409" s="86"/>
      <c r="P409" s="93"/>
      <c r="Q409" s="46"/>
      <c r="R409" s="37"/>
    </row>
    <row r="410" spans="1:18" ht="21" customHeight="1">
      <c r="A410" s="18"/>
      <c r="B410" s="72"/>
      <c r="C410" s="48"/>
      <c r="D410" s="91"/>
      <c r="E410" s="89"/>
      <c r="F410" s="74"/>
      <c r="G410" s="74"/>
      <c r="H410" s="94"/>
      <c r="I410" s="76"/>
      <c r="J410" s="77"/>
      <c r="K410" s="25"/>
      <c r="L410" s="53"/>
      <c r="M410" s="54"/>
      <c r="N410" s="95"/>
      <c r="O410" s="96"/>
      <c r="P410" s="79"/>
      <c r="Q410" s="31"/>
      <c r="R410" s="58"/>
    </row>
    <row r="411" spans="1:18" ht="21" customHeight="1">
      <c r="A411" s="13"/>
      <c r="B411" s="81"/>
      <c r="C411" s="14"/>
      <c r="D411" s="61"/>
      <c r="E411" s="62"/>
      <c r="F411" s="97"/>
      <c r="G411" s="97"/>
      <c r="H411" s="98"/>
      <c r="I411" s="64"/>
      <c r="J411" s="85"/>
      <c r="K411" s="40"/>
      <c r="L411" s="67"/>
      <c r="M411" s="68"/>
      <c r="N411" s="43"/>
      <c r="O411" s="86"/>
      <c r="P411" s="93"/>
      <c r="Q411" s="46"/>
      <c r="R411" s="37"/>
    </row>
    <row r="412" spans="1:18" ht="21" customHeight="1">
      <c r="A412" s="17"/>
      <c r="B412" s="72"/>
      <c r="C412" s="48"/>
      <c r="D412" s="99"/>
      <c r="E412" s="89"/>
      <c r="F412" s="74"/>
      <c r="G412" s="74"/>
      <c r="H412" s="22"/>
      <c r="I412" s="76"/>
      <c r="J412" s="77"/>
      <c r="K412" s="25"/>
      <c r="L412" s="53"/>
      <c r="M412" s="54"/>
      <c r="N412" s="95"/>
      <c r="O412" s="96"/>
      <c r="P412" s="79"/>
      <c r="Q412" s="31"/>
      <c r="R412" s="58"/>
    </row>
    <row r="413" spans="1:18" ht="21" customHeight="1">
      <c r="A413" s="13"/>
      <c r="B413" s="81"/>
      <c r="C413" s="60"/>
      <c r="D413" s="61"/>
      <c r="E413" s="62"/>
      <c r="F413" s="97"/>
      <c r="G413" s="97"/>
      <c r="H413" s="100"/>
      <c r="I413" s="64"/>
      <c r="J413" s="85"/>
      <c r="K413" s="40"/>
      <c r="L413" s="67"/>
      <c r="M413" s="68"/>
      <c r="N413" s="43"/>
      <c r="O413" s="86"/>
      <c r="P413" s="93"/>
      <c r="Q413" s="46"/>
      <c r="R413" s="37"/>
    </row>
    <row r="414" spans="1:18" ht="21" customHeight="1">
      <c r="A414" s="18"/>
      <c r="B414" s="72"/>
      <c r="C414" s="48"/>
      <c r="D414" s="99"/>
      <c r="E414" s="89"/>
      <c r="F414" s="74"/>
      <c r="G414" s="74"/>
      <c r="H414" s="22"/>
      <c r="I414" s="76"/>
      <c r="J414" s="77"/>
      <c r="K414" s="25"/>
      <c r="L414" s="53"/>
      <c r="M414" s="54"/>
      <c r="N414" s="95"/>
      <c r="O414" s="96"/>
      <c r="P414" s="79"/>
      <c r="Q414" s="31"/>
      <c r="R414" s="58"/>
    </row>
    <row r="415" spans="1:18" ht="21" customHeight="1">
      <c r="A415" s="13"/>
      <c r="B415" s="81"/>
      <c r="C415" s="60"/>
      <c r="D415" s="61"/>
      <c r="E415" s="62"/>
      <c r="F415" s="97"/>
      <c r="G415" s="97"/>
      <c r="H415" s="63"/>
      <c r="I415" s="64"/>
      <c r="J415" s="85"/>
      <c r="K415" s="40"/>
      <c r="L415" s="67"/>
      <c r="M415" s="68"/>
      <c r="N415" s="101"/>
      <c r="O415" s="86"/>
      <c r="P415" s="102"/>
      <c r="Q415" s="46"/>
      <c r="R415" s="37"/>
    </row>
    <row r="416" spans="1:18" ht="21" customHeight="1">
      <c r="A416" s="17"/>
      <c r="B416" s="72"/>
      <c r="C416" s="48"/>
      <c r="D416" s="99"/>
      <c r="E416" s="89"/>
      <c r="F416" s="89"/>
      <c r="G416" s="89"/>
      <c r="H416" s="58"/>
      <c r="I416" s="76"/>
      <c r="J416" s="77"/>
      <c r="K416" s="25"/>
      <c r="L416" s="53"/>
      <c r="M416" s="54"/>
      <c r="N416" s="92"/>
      <c r="O416" s="56"/>
      <c r="P416" s="79"/>
      <c r="Q416" s="31"/>
      <c r="R416" s="58"/>
    </row>
    <row r="417" spans="1:18" ht="21" customHeight="1">
      <c r="A417" s="13"/>
      <c r="B417" s="81"/>
      <c r="C417" s="60"/>
      <c r="D417" s="61"/>
      <c r="E417" s="62"/>
      <c r="F417" s="62"/>
      <c r="G417" s="62"/>
      <c r="H417" s="37"/>
      <c r="I417" s="64"/>
      <c r="J417" s="85"/>
      <c r="K417" s="40"/>
      <c r="L417" s="67"/>
      <c r="M417" s="68"/>
      <c r="N417" s="69"/>
      <c r="O417" s="86"/>
      <c r="P417" s="93"/>
      <c r="Q417" s="46"/>
      <c r="R417" s="37"/>
    </row>
    <row r="418" spans="1:18" ht="21" customHeight="1">
      <c r="A418" s="18"/>
      <c r="B418" s="72"/>
      <c r="C418" s="48"/>
      <c r="D418" s="91"/>
      <c r="E418" s="89"/>
      <c r="F418" s="74"/>
      <c r="G418" s="74"/>
      <c r="H418" s="22"/>
      <c r="I418" s="76"/>
      <c r="J418" s="77"/>
      <c r="K418" s="25"/>
      <c r="L418" s="53"/>
      <c r="M418" s="54"/>
      <c r="N418" s="78"/>
      <c r="O418" s="96"/>
      <c r="P418" s="79"/>
      <c r="Q418" s="31"/>
      <c r="R418" s="58"/>
    </row>
    <row r="419" spans="1:18" ht="21" customHeight="1">
      <c r="A419" s="13"/>
      <c r="B419" s="81"/>
      <c r="C419" s="60"/>
      <c r="D419" s="61"/>
      <c r="E419" s="62"/>
      <c r="F419" s="97"/>
      <c r="G419" s="97"/>
      <c r="H419" s="63"/>
      <c r="I419" s="64"/>
      <c r="J419" s="85"/>
      <c r="K419" s="40"/>
      <c r="L419" s="67"/>
      <c r="M419" s="68"/>
      <c r="N419" s="43"/>
      <c r="O419" s="86"/>
      <c r="P419" s="93"/>
      <c r="Q419" s="46"/>
      <c r="R419" s="37"/>
    </row>
    <row r="420" spans="1:18" ht="21" customHeight="1">
      <c r="A420" s="18"/>
      <c r="B420" s="72"/>
      <c r="C420" s="48"/>
      <c r="D420" s="99"/>
      <c r="E420" s="89"/>
      <c r="F420" s="74"/>
      <c r="G420" s="74"/>
      <c r="H420" s="22"/>
      <c r="I420" s="76"/>
      <c r="J420" s="77"/>
      <c r="K420" s="25"/>
      <c r="L420" s="53"/>
      <c r="M420" s="54"/>
      <c r="N420" s="78"/>
      <c r="O420" s="96"/>
      <c r="P420" s="79"/>
      <c r="Q420" s="31"/>
      <c r="R420" s="58"/>
    </row>
    <row r="421" spans="1:18" ht="21" customHeight="1">
      <c r="A421" s="13"/>
      <c r="B421" s="81"/>
      <c r="C421" s="60"/>
      <c r="D421" s="61"/>
      <c r="E421" s="62"/>
      <c r="F421" s="97"/>
      <c r="G421" s="97"/>
      <c r="H421" s="63"/>
      <c r="I421" s="64"/>
      <c r="J421" s="85"/>
      <c r="K421" s="40"/>
      <c r="L421" s="67"/>
      <c r="M421" s="68"/>
      <c r="N421" s="43"/>
      <c r="O421" s="86"/>
      <c r="P421" s="93"/>
      <c r="Q421" s="46"/>
      <c r="R421" s="37"/>
    </row>
    <row r="422" spans="1:18" ht="21" customHeight="1">
      <c r="A422" s="17"/>
      <c r="B422" s="103"/>
      <c r="C422" s="48"/>
      <c r="D422" s="99"/>
      <c r="E422" s="89"/>
      <c r="F422" s="74"/>
      <c r="G422" s="74"/>
      <c r="H422" s="75"/>
      <c r="I422" s="76"/>
      <c r="J422" s="77"/>
      <c r="K422" s="25"/>
      <c r="L422" s="53"/>
      <c r="M422" s="54"/>
      <c r="N422" s="95"/>
      <c r="O422" s="96"/>
      <c r="P422" s="79"/>
      <c r="Q422" s="31"/>
      <c r="R422" s="58"/>
    </row>
    <row r="423" spans="1:18" ht="21" customHeight="1">
      <c r="A423" s="13"/>
      <c r="B423" s="104"/>
      <c r="C423" s="60"/>
      <c r="D423" s="61"/>
      <c r="E423" s="62"/>
      <c r="F423" s="97"/>
      <c r="G423" s="97"/>
      <c r="H423" s="84"/>
      <c r="I423" s="64"/>
      <c r="J423" s="85"/>
      <c r="K423" s="40"/>
      <c r="L423" s="67"/>
      <c r="M423" s="68"/>
      <c r="N423" s="105"/>
      <c r="O423" s="86"/>
      <c r="P423" s="93"/>
      <c r="Q423" s="46"/>
      <c r="R423" s="37"/>
    </row>
    <row r="424" spans="1:18" ht="21" customHeight="1">
      <c r="A424" s="17"/>
      <c r="B424" s="103"/>
      <c r="C424" s="48"/>
      <c r="D424" s="99"/>
      <c r="E424" s="89"/>
      <c r="F424" s="106"/>
      <c r="G424" s="106"/>
      <c r="H424" s="107"/>
      <c r="I424" s="76"/>
      <c r="J424" s="77"/>
      <c r="K424" s="25"/>
      <c r="L424" s="53"/>
      <c r="M424" s="54"/>
      <c r="N424" s="95"/>
      <c r="O424" s="96"/>
      <c r="P424" s="79"/>
      <c r="Q424" s="31"/>
      <c r="R424" s="58"/>
    </row>
    <row r="425" spans="1:18" ht="21" customHeight="1">
      <c r="A425" s="13"/>
      <c r="B425" s="104"/>
      <c r="C425" s="60"/>
      <c r="D425" s="61"/>
      <c r="E425" s="62"/>
      <c r="F425" s="108"/>
      <c r="G425" s="108"/>
      <c r="H425" s="37"/>
      <c r="I425" s="64"/>
      <c r="J425" s="85"/>
      <c r="K425" s="40"/>
      <c r="L425" s="67"/>
      <c r="M425" s="68"/>
      <c r="N425" s="43"/>
      <c r="O425" s="86"/>
      <c r="P425" s="93"/>
      <c r="Q425" s="46"/>
      <c r="R425" s="37"/>
    </row>
    <row r="426" spans="1:18" ht="21" customHeight="1">
      <c r="A426" s="17"/>
      <c r="B426" s="103"/>
      <c r="C426" s="48"/>
      <c r="D426" s="99"/>
      <c r="E426" s="89"/>
      <c r="F426" s="106"/>
      <c r="G426" s="106"/>
      <c r="H426" s="107"/>
      <c r="I426" s="76"/>
      <c r="J426" s="77"/>
      <c r="K426" s="25"/>
      <c r="L426" s="53"/>
      <c r="M426" s="54"/>
      <c r="N426" s="95"/>
      <c r="O426" s="96"/>
      <c r="P426" s="79"/>
      <c r="Q426" s="31"/>
      <c r="R426" s="58"/>
    </row>
    <row r="427" spans="1:18" ht="21" customHeight="1">
      <c r="A427" s="13"/>
      <c r="B427" s="104"/>
      <c r="C427" s="60"/>
      <c r="D427" s="61"/>
      <c r="E427" s="62"/>
      <c r="F427" s="108"/>
      <c r="G427" s="108"/>
      <c r="H427" s="37"/>
      <c r="I427" s="64"/>
      <c r="J427" s="85"/>
      <c r="K427" s="40"/>
      <c r="L427" s="67"/>
      <c r="M427" s="68"/>
      <c r="N427" s="43"/>
      <c r="O427" s="86"/>
      <c r="P427" s="93"/>
      <c r="Q427" s="46"/>
      <c r="R427" s="37"/>
    </row>
    <row r="428" spans="1:18" ht="21" customHeight="1">
      <c r="A428" s="17"/>
      <c r="B428" s="103"/>
      <c r="C428" s="48"/>
      <c r="D428" s="99"/>
      <c r="E428" s="89"/>
      <c r="F428" s="106"/>
      <c r="G428" s="106"/>
      <c r="H428" s="58"/>
      <c r="I428" s="76"/>
      <c r="J428" s="77"/>
      <c r="K428" s="25"/>
      <c r="L428" s="53"/>
      <c r="M428" s="54"/>
      <c r="N428" s="95"/>
      <c r="O428" s="96"/>
      <c r="P428" s="79"/>
      <c r="Q428" s="31"/>
      <c r="R428" s="58"/>
    </row>
    <row r="429" spans="1:18" ht="21" customHeight="1">
      <c r="A429" s="13"/>
      <c r="B429" s="104"/>
      <c r="C429" s="60"/>
      <c r="D429" s="61"/>
      <c r="E429" s="62"/>
      <c r="F429" s="108"/>
      <c r="G429" s="108"/>
      <c r="H429" s="37"/>
      <c r="I429" s="64"/>
      <c r="J429" s="85"/>
      <c r="K429" s="40"/>
      <c r="L429" s="67"/>
      <c r="M429" s="68"/>
      <c r="N429" s="43"/>
      <c r="O429" s="86"/>
      <c r="P429" s="93"/>
      <c r="Q429" s="46"/>
      <c r="R429" s="37"/>
    </row>
    <row r="430" spans="1:18" ht="21" customHeight="1">
      <c r="A430" s="17"/>
      <c r="B430" s="103"/>
      <c r="C430" s="48"/>
      <c r="D430" s="99"/>
      <c r="E430" s="89"/>
      <c r="F430" s="106"/>
      <c r="G430" s="106"/>
      <c r="H430" s="58"/>
      <c r="I430" s="76"/>
      <c r="J430" s="77"/>
      <c r="K430" s="25"/>
      <c r="L430" s="53"/>
      <c r="M430" s="54"/>
      <c r="N430" s="95"/>
      <c r="O430" s="96"/>
      <c r="P430" s="79"/>
      <c r="Q430" s="31"/>
      <c r="R430" s="58"/>
    </row>
    <row r="431" spans="1:18" ht="21" customHeight="1">
      <c r="A431" s="13"/>
      <c r="B431" s="104"/>
      <c r="C431" s="60"/>
      <c r="D431" s="61"/>
      <c r="E431" s="62"/>
      <c r="F431" s="108"/>
      <c r="G431" s="108"/>
      <c r="H431" s="37"/>
      <c r="I431" s="64"/>
      <c r="J431" s="85"/>
      <c r="K431" s="40"/>
      <c r="L431" s="67"/>
      <c r="M431" s="68"/>
      <c r="N431" s="43"/>
      <c r="O431" s="86"/>
      <c r="P431" s="93"/>
      <c r="Q431" s="46"/>
      <c r="R431" s="37"/>
    </row>
    <row r="432" spans="1:18" ht="21" customHeight="1">
      <c r="A432" s="17"/>
      <c r="B432" s="72"/>
      <c r="C432" s="48"/>
      <c r="D432" s="91"/>
      <c r="E432" s="89"/>
      <c r="F432" s="89"/>
      <c r="G432" s="89"/>
      <c r="H432" s="94"/>
      <c r="I432" s="76"/>
      <c r="J432" s="77"/>
      <c r="K432" s="25"/>
      <c r="L432" s="53"/>
      <c r="M432" s="54"/>
      <c r="N432" s="95"/>
      <c r="O432" s="56"/>
      <c r="P432" s="79"/>
      <c r="Q432" s="31"/>
      <c r="R432" s="58"/>
    </row>
    <row r="433" spans="1:18" ht="21" customHeight="1">
      <c r="A433" s="13"/>
      <c r="B433" s="81"/>
      <c r="C433" s="60"/>
      <c r="D433" s="61"/>
      <c r="E433" s="62"/>
      <c r="F433" s="62"/>
      <c r="G433" s="62"/>
      <c r="H433" s="98"/>
      <c r="I433" s="64"/>
      <c r="J433" s="85"/>
      <c r="K433" s="40"/>
      <c r="L433" s="67"/>
      <c r="M433" s="68"/>
      <c r="N433" s="43"/>
      <c r="O433" s="86"/>
      <c r="P433" s="93"/>
      <c r="Q433" s="46"/>
      <c r="R433" s="37"/>
    </row>
    <row r="434" spans="1:18" ht="21" customHeight="1">
      <c r="A434" s="17"/>
      <c r="B434" s="72"/>
      <c r="C434" s="48"/>
      <c r="D434" s="99"/>
      <c r="E434" s="89"/>
      <c r="F434" s="89"/>
      <c r="G434" s="89"/>
      <c r="H434" s="94"/>
      <c r="I434" s="76"/>
      <c r="J434" s="77"/>
      <c r="K434" s="25"/>
      <c r="L434" s="53"/>
      <c r="M434" s="54"/>
      <c r="N434" s="95"/>
      <c r="O434" s="56"/>
      <c r="P434" s="79"/>
      <c r="Q434" s="31"/>
      <c r="R434" s="58"/>
    </row>
    <row r="435" spans="1:18" ht="21" customHeight="1">
      <c r="A435" s="13"/>
      <c r="B435" s="81"/>
      <c r="C435" s="60"/>
      <c r="D435" s="61"/>
      <c r="E435" s="62"/>
      <c r="F435" s="62"/>
      <c r="G435" s="62"/>
      <c r="H435" s="98"/>
      <c r="I435" s="64"/>
      <c r="J435" s="85"/>
      <c r="K435" s="40"/>
      <c r="L435" s="67"/>
      <c r="M435" s="68"/>
      <c r="N435" s="43"/>
      <c r="O435" s="86"/>
      <c r="P435" s="93"/>
      <c r="Q435" s="46"/>
      <c r="R435" s="37"/>
    </row>
    <row r="436" spans="1:18" ht="21" customHeight="1">
      <c r="A436" s="17"/>
      <c r="B436" s="72"/>
      <c r="C436" s="48"/>
      <c r="D436" s="99"/>
      <c r="E436" s="89"/>
      <c r="F436" s="106"/>
      <c r="G436" s="106"/>
      <c r="H436" s="22"/>
      <c r="I436" s="76"/>
      <c r="J436" s="77"/>
      <c r="K436" s="25"/>
      <c r="L436" s="53"/>
      <c r="M436" s="54"/>
      <c r="N436" s="95"/>
      <c r="O436" s="56"/>
      <c r="P436" s="79"/>
      <c r="Q436" s="31"/>
      <c r="R436" s="58"/>
    </row>
    <row r="437" spans="1:18" ht="21" customHeight="1">
      <c r="A437" s="13"/>
      <c r="B437" s="81"/>
      <c r="C437" s="60"/>
      <c r="D437" s="61"/>
      <c r="E437" s="62"/>
      <c r="F437" s="108"/>
      <c r="G437" s="108"/>
      <c r="H437" s="100"/>
      <c r="I437" s="64"/>
      <c r="J437" s="85"/>
      <c r="K437" s="40"/>
      <c r="L437" s="67"/>
      <c r="M437" s="68"/>
      <c r="N437" s="43"/>
      <c r="O437" s="86"/>
      <c r="P437" s="93"/>
      <c r="Q437" s="46"/>
      <c r="R437" s="37"/>
    </row>
    <row r="438" spans="1:18" ht="21" customHeight="1">
      <c r="A438" s="17"/>
      <c r="B438" s="72"/>
      <c r="C438" s="48"/>
      <c r="D438" s="99"/>
      <c r="E438" s="89"/>
      <c r="F438" s="106"/>
      <c r="G438" s="106"/>
      <c r="H438" s="22"/>
      <c r="I438" s="76"/>
      <c r="J438" s="77"/>
      <c r="K438" s="25"/>
      <c r="L438" s="53"/>
      <c r="M438" s="54"/>
      <c r="N438" s="95"/>
      <c r="O438" s="56"/>
      <c r="P438" s="79"/>
      <c r="Q438" s="109"/>
      <c r="R438" s="58"/>
    </row>
    <row r="439" spans="1:18" ht="21" customHeight="1">
      <c r="A439" s="13"/>
      <c r="B439" s="81"/>
      <c r="C439" s="60"/>
      <c r="D439" s="61"/>
      <c r="E439" s="62"/>
      <c r="F439" s="108"/>
      <c r="G439" s="108"/>
      <c r="H439" s="63"/>
      <c r="I439" s="64"/>
      <c r="J439" s="85"/>
      <c r="K439" s="40"/>
      <c r="L439" s="110"/>
      <c r="M439" s="54"/>
      <c r="N439" s="101"/>
      <c r="O439" s="111"/>
      <c r="P439" s="102"/>
      <c r="Q439" s="112"/>
      <c r="R439" s="94"/>
    </row>
    <row r="440" spans="1:18" ht="21" customHeight="1">
      <c r="A440" s="17"/>
      <c r="B440" s="72"/>
      <c r="C440" s="113"/>
      <c r="D440" s="114"/>
      <c r="E440" s="115"/>
      <c r="F440" s="116"/>
      <c r="G440" s="116"/>
      <c r="H440" s="117"/>
      <c r="I440" s="118"/>
      <c r="J440" s="119"/>
      <c r="K440" s="120"/>
      <c r="L440" s="121"/>
      <c r="M440" s="122"/>
      <c r="N440" s="92"/>
      <c r="O440" s="56"/>
      <c r="P440" s="79"/>
      <c r="Q440" s="31"/>
      <c r="R440" s="58"/>
    </row>
    <row r="441" spans="1:18" ht="21" customHeight="1" thickBot="1">
      <c r="A441" s="123"/>
      <c r="B441" s="141"/>
      <c r="C441" s="125"/>
      <c r="D441" s="126"/>
      <c r="E441" s="127"/>
      <c r="F441" s="128"/>
      <c r="G441" s="128"/>
      <c r="H441" s="129"/>
      <c r="I441" s="130"/>
      <c r="J441" s="131"/>
      <c r="K441" s="132"/>
      <c r="L441" s="133"/>
      <c r="M441" s="134"/>
      <c r="N441" s="135"/>
      <c r="O441" s="136"/>
      <c r="P441" s="137"/>
      <c r="Q441" s="138"/>
      <c r="R441" s="139"/>
    </row>
    <row r="442" spans="1:18" ht="21" customHeight="1" thickTop="1">
      <c r="A442" s="142"/>
      <c r="B442" s="19"/>
      <c r="C442" s="20"/>
      <c r="D442" s="20"/>
      <c r="E442" s="21"/>
      <c r="F442" s="21"/>
      <c r="G442" s="21"/>
      <c r="H442" s="22"/>
      <c r="I442" s="23"/>
      <c r="J442" s="24"/>
      <c r="K442" s="25"/>
      <c r="L442" s="26"/>
      <c r="M442" s="27"/>
      <c r="N442" s="28"/>
      <c r="O442" s="29"/>
      <c r="P442" s="30"/>
      <c r="Q442" s="31"/>
      <c r="R442" s="32"/>
    </row>
    <row r="443" spans="1:18" ht="21" customHeight="1">
      <c r="A443" s="340"/>
      <c r="B443" s="33"/>
      <c r="C443" s="34"/>
      <c r="D443" s="35"/>
      <c r="E443" s="36"/>
      <c r="F443" s="36"/>
      <c r="G443" s="36"/>
      <c r="H443" s="37"/>
      <c r="I443" s="38"/>
      <c r="J443" s="39"/>
      <c r="K443" s="40"/>
      <c r="L443" s="41"/>
      <c r="M443" s="42"/>
      <c r="N443" s="43"/>
      <c r="O443" s="44"/>
      <c r="P443" s="45"/>
      <c r="Q443" s="46"/>
      <c r="R443" s="37"/>
    </row>
    <row r="444" spans="1:18" ht="21" customHeight="1">
      <c r="A444" s="17"/>
      <c r="B444" s="47"/>
      <c r="C444" s="48"/>
      <c r="D444" s="329"/>
      <c r="E444" s="50"/>
      <c r="F444" s="50"/>
      <c r="G444" s="50"/>
      <c r="H444" s="22"/>
      <c r="I444" s="51"/>
      <c r="J444" s="52"/>
      <c r="K444" s="25"/>
      <c r="L444" s="53"/>
      <c r="M444" s="54"/>
      <c r="N444" s="55"/>
      <c r="O444" s="56"/>
      <c r="P444" s="57"/>
      <c r="Q444" s="31"/>
      <c r="R444" s="58"/>
    </row>
    <row r="445" spans="1:18" ht="21" customHeight="1">
      <c r="A445" s="13"/>
      <c r="B445" s="59"/>
      <c r="C445" s="60"/>
      <c r="D445" s="297"/>
      <c r="E445" s="62"/>
      <c r="F445" s="62"/>
      <c r="G445" s="62"/>
      <c r="H445" s="63"/>
      <c r="I445" s="64"/>
      <c r="J445" s="85"/>
      <c r="K445" s="66"/>
      <c r="L445" s="67"/>
      <c r="M445" s="68"/>
      <c r="N445" s="69"/>
      <c r="O445" s="44"/>
      <c r="P445" s="70"/>
      <c r="Q445" s="46"/>
      <c r="R445" s="37"/>
    </row>
    <row r="446" spans="1:18" ht="21" customHeight="1">
      <c r="A446" s="71"/>
      <c r="B446" s="72"/>
      <c r="C446" s="16"/>
      <c r="D446" s="327"/>
      <c r="E446" s="74"/>
      <c r="F446" s="74"/>
      <c r="G446" s="74"/>
      <c r="H446" s="75"/>
      <c r="I446" s="140"/>
      <c r="J446" s="116"/>
      <c r="K446" s="25"/>
      <c r="L446" s="53"/>
      <c r="M446" s="54"/>
      <c r="N446" s="78"/>
      <c r="O446" s="56"/>
      <c r="P446" s="79"/>
      <c r="Q446" s="31"/>
      <c r="R446" s="58"/>
    </row>
    <row r="447" spans="1:18" ht="21" customHeight="1">
      <c r="A447" s="80"/>
      <c r="B447" s="81"/>
      <c r="C447" s="60"/>
      <c r="D447" s="328"/>
      <c r="E447" s="62"/>
      <c r="F447" s="83"/>
      <c r="G447" s="83"/>
      <c r="H447" s="84"/>
      <c r="I447" s="64"/>
      <c r="J447" s="85"/>
      <c r="K447" s="40"/>
      <c r="L447" s="67"/>
      <c r="M447" s="68"/>
      <c r="N447" s="43"/>
      <c r="O447" s="86"/>
      <c r="P447" s="87"/>
      <c r="Q447" s="46"/>
      <c r="R447" s="37"/>
    </row>
    <row r="448" spans="1:18" ht="21" customHeight="1">
      <c r="A448" s="71"/>
      <c r="B448" s="72"/>
      <c r="C448" s="48"/>
      <c r="D448" s="88"/>
      <c r="E448" s="89"/>
      <c r="F448" s="89"/>
      <c r="G448" s="89"/>
      <c r="H448" s="75"/>
      <c r="I448" s="76"/>
      <c r="J448" s="116"/>
      <c r="K448" s="25"/>
      <c r="L448" s="53"/>
      <c r="M448" s="54"/>
      <c r="N448" s="55"/>
      <c r="O448" s="56"/>
      <c r="P448" s="79"/>
      <c r="Q448" s="31"/>
      <c r="R448" s="58"/>
    </row>
    <row r="449" spans="1:18" ht="21" customHeight="1">
      <c r="A449" s="80"/>
      <c r="B449" s="81"/>
      <c r="C449" s="60"/>
      <c r="D449" s="90"/>
      <c r="E449" s="62"/>
      <c r="F449" s="62"/>
      <c r="G449" s="62"/>
      <c r="H449" s="84"/>
      <c r="I449" s="64"/>
      <c r="J449" s="85"/>
      <c r="K449" s="40"/>
      <c r="L449" s="67"/>
      <c r="M449" s="68"/>
      <c r="N449" s="69"/>
      <c r="O449" s="86"/>
      <c r="P449" s="87"/>
      <c r="Q449" s="46"/>
      <c r="R449" s="37"/>
    </row>
    <row r="450" spans="1:18" ht="21" customHeight="1">
      <c r="A450" s="17"/>
      <c r="B450" s="72"/>
      <c r="C450" s="48"/>
      <c r="D450" s="306"/>
      <c r="E450" s="89"/>
      <c r="F450" s="89"/>
      <c r="G450" s="89"/>
      <c r="H450" s="58"/>
      <c r="I450" s="76"/>
      <c r="J450" s="116"/>
      <c r="K450" s="25"/>
      <c r="L450" s="53"/>
      <c r="M450" s="54"/>
      <c r="N450" s="92"/>
      <c r="O450" s="56"/>
      <c r="P450" s="79"/>
      <c r="Q450" s="31"/>
      <c r="R450" s="58"/>
    </row>
    <row r="451" spans="1:18" ht="21" customHeight="1">
      <c r="A451" s="80"/>
      <c r="B451" s="81"/>
      <c r="C451" s="60"/>
      <c r="D451" s="297"/>
      <c r="E451" s="62"/>
      <c r="F451" s="62"/>
      <c r="G451" s="62"/>
      <c r="H451" s="84"/>
      <c r="I451" s="64"/>
      <c r="J451" s="85"/>
      <c r="K451" s="40"/>
      <c r="L451" s="67"/>
      <c r="M451" s="68"/>
      <c r="N451" s="69"/>
      <c r="O451" s="86"/>
      <c r="P451" s="93"/>
      <c r="Q451" s="46"/>
      <c r="R451" s="37"/>
    </row>
    <row r="452" spans="1:18" ht="21" customHeight="1">
      <c r="A452" s="17"/>
      <c r="B452" s="72"/>
      <c r="C452" s="48"/>
      <c r="D452" s="306"/>
      <c r="E452" s="89"/>
      <c r="F452" s="89"/>
      <c r="G452" s="89"/>
      <c r="H452" s="94"/>
      <c r="I452" s="76"/>
      <c r="J452" s="116"/>
      <c r="K452" s="25"/>
      <c r="L452" s="53"/>
      <c r="M452" s="54"/>
      <c r="N452" s="92"/>
      <c r="O452" s="56"/>
      <c r="P452" s="79"/>
      <c r="Q452" s="31"/>
      <c r="R452" s="58"/>
    </row>
    <row r="453" spans="1:18" ht="21" customHeight="1">
      <c r="A453" s="13"/>
      <c r="B453" s="81"/>
      <c r="C453" s="60"/>
      <c r="D453" s="297"/>
      <c r="E453" s="62"/>
      <c r="F453" s="62"/>
      <c r="G453" s="62"/>
      <c r="H453" s="37"/>
      <c r="I453" s="64"/>
      <c r="J453" s="85"/>
      <c r="K453" s="40"/>
      <c r="L453" s="67"/>
      <c r="M453" s="68"/>
      <c r="N453" s="69"/>
      <c r="O453" s="86"/>
      <c r="P453" s="93"/>
      <c r="Q453" s="46"/>
      <c r="R453" s="37"/>
    </row>
    <row r="454" spans="1:18" ht="21" customHeight="1">
      <c r="A454" s="18"/>
      <c r="B454" s="72"/>
      <c r="C454" s="48"/>
      <c r="D454" s="306"/>
      <c r="E454" s="89"/>
      <c r="F454" s="74"/>
      <c r="G454" s="74"/>
      <c r="H454" s="94"/>
      <c r="I454" s="76"/>
      <c r="J454" s="116"/>
      <c r="K454" s="25"/>
      <c r="L454" s="53"/>
      <c r="M454" s="54"/>
      <c r="N454" s="95"/>
      <c r="O454" s="96"/>
      <c r="P454" s="79"/>
      <c r="Q454" s="31"/>
      <c r="R454" s="58"/>
    </row>
    <row r="455" spans="1:18" ht="21" customHeight="1">
      <c r="A455" s="13"/>
      <c r="B455" s="81"/>
      <c r="C455" s="14"/>
      <c r="D455" s="297"/>
      <c r="E455" s="62"/>
      <c r="F455" s="97"/>
      <c r="G455" s="97"/>
      <c r="H455" s="98"/>
      <c r="I455" s="64"/>
      <c r="J455" s="85"/>
      <c r="K455" s="40"/>
      <c r="L455" s="67"/>
      <c r="M455" s="68"/>
      <c r="N455" s="43"/>
      <c r="O455" s="86"/>
      <c r="P455" s="93"/>
      <c r="Q455" s="46"/>
      <c r="R455" s="37"/>
    </row>
    <row r="456" spans="1:18" ht="21" customHeight="1">
      <c r="A456" s="17"/>
      <c r="B456" s="72"/>
      <c r="C456" s="48"/>
      <c r="D456" s="99"/>
      <c r="E456" s="89"/>
      <c r="F456" s="74"/>
      <c r="G456" s="74"/>
      <c r="H456" s="22"/>
      <c r="I456" s="76"/>
      <c r="J456" s="116"/>
      <c r="K456" s="25"/>
      <c r="L456" s="53"/>
      <c r="M456" s="54"/>
      <c r="N456" s="95"/>
      <c r="O456" s="96"/>
      <c r="P456" s="79"/>
      <c r="Q456" s="31"/>
      <c r="R456" s="58"/>
    </row>
    <row r="457" spans="1:18" ht="21" customHeight="1">
      <c r="A457" s="13"/>
      <c r="B457" s="81"/>
      <c r="C457" s="60"/>
      <c r="D457" s="61"/>
      <c r="E457" s="62"/>
      <c r="F457" s="97"/>
      <c r="G457" s="97"/>
      <c r="H457" s="100"/>
      <c r="I457" s="64"/>
      <c r="J457" s="85"/>
      <c r="K457" s="40"/>
      <c r="L457" s="67"/>
      <c r="M457" s="68"/>
      <c r="N457" s="43"/>
      <c r="O457" s="86"/>
      <c r="P457" s="93"/>
      <c r="Q457" s="46"/>
      <c r="R457" s="37"/>
    </row>
    <row r="458" spans="1:18" ht="21" customHeight="1">
      <c r="A458" s="18"/>
      <c r="B458" s="72"/>
      <c r="C458" s="48"/>
      <c r="D458" s="99"/>
      <c r="E458" s="89"/>
      <c r="F458" s="74"/>
      <c r="G458" s="74"/>
      <c r="H458" s="22"/>
      <c r="I458" s="76"/>
      <c r="J458" s="116"/>
      <c r="K458" s="25"/>
      <c r="L458" s="53"/>
      <c r="M458" s="54"/>
      <c r="N458" s="95"/>
      <c r="O458" s="96"/>
      <c r="P458" s="79"/>
      <c r="Q458" s="31"/>
      <c r="R458" s="58"/>
    </row>
    <row r="459" spans="1:18" ht="21" customHeight="1">
      <c r="A459" s="13"/>
      <c r="B459" s="81"/>
      <c r="C459" s="60"/>
      <c r="D459" s="90"/>
      <c r="E459" s="62"/>
      <c r="F459" s="97"/>
      <c r="G459" s="97"/>
      <c r="H459" s="63"/>
      <c r="I459" s="64"/>
      <c r="J459" s="85"/>
      <c r="K459" s="40"/>
      <c r="L459" s="67"/>
      <c r="M459" s="68"/>
      <c r="N459" s="101"/>
      <c r="O459" s="86"/>
      <c r="P459" s="102"/>
      <c r="Q459" s="46"/>
      <c r="R459" s="37"/>
    </row>
    <row r="460" spans="1:18" ht="21" customHeight="1">
      <c r="A460" s="17"/>
      <c r="B460" s="72"/>
      <c r="C460" s="48"/>
      <c r="D460" s="263"/>
      <c r="E460" s="89"/>
      <c r="F460" s="89"/>
      <c r="G460" s="89"/>
      <c r="H460" s="58"/>
      <c r="I460" s="76"/>
      <c r="J460" s="116"/>
      <c r="K460" s="25"/>
      <c r="L460" s="53"/>
      <c r="M460" s="54"/>
      <c r="N460" s="92"/>
      <c r="O460" s="56"/>
      <c r="P460" s="79"/>
      <c r="Q460" s="31"/>
      <c r="R460" s="58"/>
    </row>
    <row r="461" spans="1:18" ht="21" customHeight="1">
      <c r="A461" s="13"/>
      <c r="B461" s="81"/>
      <c r="C461" s="60"/>
      <c r="D461" s="90"/>
      <c r="E461" s="62"/>
      <c r="F461" s="62"/>
      <c r="G461" s="62"/>
      <c r="H461" s="37"/>
      <c r="I461" s="64"/>
      <c r="J461" s="85"/>
      <c r="K461" s="40"/>
      <c r="L461" s="67"/>
      <c r="M461" s="68"/>
      <c r="N461" s="69"/>
      <c r="O461" s="86"/>
      <c r="P461" s="93"/>
      <c r="Q461" s="46"/>
      <c r="R461" s="37"/>
    </row>
    <row r="462" spans="1:18" ht="21" customHeight="1">
      <c r="A462" s="18"/>
      <c r="B462" s="72"/>
      <c r="C462" s="48"/>
      <c r="D462" s="88"/>
      <c r="E462" s="89"/>
      <c r="F462" s="74"/>
      <c r="G462" s="74"/>
      <c r="H462" s="22"/>
      <c r="I462" s="76"/>
      <c r="J462" s="116"/>
      <c r="K462" s="25"/>
      <c r="L462" s="53"/>
      <c r="M462" s="54"/>
      <c r="N462" s="78"/>
      <c r="O462" s="96"/>
      <c r="P462" s="79"/>
      <c r="Q462" s="31"/>
      <c r="R462" s="58"/>
    </row>
    <row r="463" spans="1:18" ht="21" customHeight="1">
      <c r="A463" s="13"/>
      <c r="B463" s="81"/>
      <c r="C463" s="60"/>
      <c r="D463" s="90"/>
      <c r="E463" s="62"/>
      <c r="F463" s="97"/>
      <c r="G463" s="97"/>
      <c r="H463" s="63"/>
      <c r="I463" s="64"/>
      <c r="J463" s="85"/>
      <c r="K463" s="40"/>
      <c r="L463" s="67"/>
      <c r="M463" s="68"/>
      <c r="N463" s="43"/>
      <c r="O463" s="86"/>
      <c r="P463" s="93"/>
      <c r="Q463" s="46"/>
      <c r="R463" s="37"/>
    </row>
    <row r="464" spans="1:18" ht="21" customHeight="1">
      <c r="A464" s="18"/>
      <c r="B464" s="72"/>
      <c r="C464" s="48"/>
      <c r="D464" s="263"/>
      <c r="E464" s="89"/>
      <c r="F464" s="74"/>
      <c r="G464" s="74"/>
      <c r="H464" s="22"/>
      <c r="I464" s="76"/>
      <c r="J464" s="116"/>
      <c r="K464" s="25"/>
      <c r="L464" s="53"/>
      <c r="M464" s="54"/>
      <c r="N464" s="78"/>
      <c r="O464" s="96"/>
      <c r="P464" s="79"/>
      <c r="Q464" s="31"/>
      <c r="R464" s="58"/>
    </row>
    <row r="465" spans="1:18" ht="21" customHeight="1">
      <c r="A465" s="13"/>
      <c r="B465" s="81"/>
      <c r="C465" s="60"/>
      <c r="D465" s="90"/>
      <c r="E465" s="62"/>
      <c r="F465" s="97"/>
      <c r="G465" s="97"/>
      <c r="H465" s="63"/>
      <c r="I465" s="64"/>
      <c r="J465" s="85"/>
      <c r="K465" s="40"/>
      <c r="L465" s="67"/>
      <c r="M465" s="68"/>
      <c r="N465" s="43"/>
      <c r="O465" s="86"/>
      <c r="P465" s="93"/>
      <c r="Q465" s="46"/>
      <c r="R465" s="37"/>
    </row>
    <row r="466" spans="1:18" ht="21" customHeight="1">
      <c r="A466" s="17"/>
      <c r="B466" s="103"/>
      <c r="C466" s="48"/>
      <c r="D466" s="263"/>
      <c r="E466" s="89"/>
      <c r="F466" s="74"/>
      <c r="G466" s="74"/>
      <c r="H466" s="75"/>
      <c r="I466" s="76"/>
      <c r="J466" s="116"/>
      <c r="K466" s="25"/>
      <c r="L466" s="53"/>
      <c r="M466" s="54"/>
      <c r="N466" s="95"/>
      <c r="O466" s="96"/>
      <c r="P466" s="79"/>
      <c r="Q466" s="31"/>
      <c r="R466" s="58"/>
    </row>
    <row r="467" spans="1:18" ht="21" customHeight="1">
      <c r="A467" s="13"/>
      <c r="B467" s="104"/>
      <c r="C467" s="60"/>
      <c r="D467" s="90"/>
      <c r="E467" s="62"/>
      <c r="F467" s="97"/>
      <c r="G467" s="97"/>
      <c r="H467" s="84"/>
      <c r="I467" s="64"/>
      <c r="J467" s="85"/>
      <c r="K467" s="40"/>
      <c r="L467" s="67"/>
      <c r="M467" s="68"/>
      <c r="N467" s="105"/>
      <c r="O467" s="86"/>
      <c r="P467" s="93"/>
      <c r="Q467" s="46"/>
      <c r="R467" s="37"/>
    </row>
    <row r="468" spans="1:18" ht="21" customHeight="1">
      <c r="A468" s="17"/>
      <c r="B468" s="103"/>
      <c r="C468" s="48"/>
      <c r="D468" s="263"/>
      <c r="E468" s="89"/>
      <c r="F468" s="106"/>
      <c r="G468" s="106"/>
      <c r="H468" s="107"/>
      <c r="I468" s="76"/>
      <c r="J468" s="116"/>
      <c r="K468" s="25"/>
      <c r="L468" s="53"/>
      <c r="M468" s="54"/>
      <c r="N468" s="95"/>
      <c r="O468" s="96"/>
      <c r="P468" s="79"/>
      <c r="Q468" s="31"/>
      <c r="R468" s="58"/>
    </row>
    <row r="469" spans="1:18" ht="21" customHeight="1">
      <c r="A469" s="13"/>
      <c r="B469" s="104"/>
      <c r="C469" s="60"/>
      <c r="D469" s="90"/>
      <c r="E469" s="62"/>
      <c r="F469" s="108"/>
      <c r="G469" s="108"/>
      <c r="H469" s="37"/>
      <c r="I469" s="64"/>
      <c r="J469" s="85"/>
      <c r="K469" s="40"/>
      <c r="L469" s="67"/>
      <c r="M469" s="68"/>
      <c r="N469" s="43"/>
      <c r="O469" s="86"/>
      <c r="P469" s="93"/>
      <c r="Q469" s="46"/>
      <c r="R469" s="37"/>
    </row>
    <row r="470" spans="1:18" ht="21" customHeight="1">
      <c r="A470" s="17"/>
      <c r="B470" s="103"/>
      <c r="C470" s="48"/>
      <c r="D470" s="263"/>
      <c r="E470" s="89"/>
      <c r="F470" s="106"/>
      <c r="G470" s="106"/>
      <c r="H470" s="107"/>
      <c r="I470" s="76"/>
      <c r="J470" s="116"/>
      <c r="K470" s="25"/>
      <c r="L470" s="53"/>
      <c r="M470" s="54"/>
      <c r="N470" s="95"/>
      <c r="O470" s="96"/>
      <c r="P470" s="79"/>
      <c r="Q470" s="31"/>
      <c r="R470" s="58"/>
    </row>
    <row r="471" spans="1:18" ht="21" customHeight="1">
      <c r="A471" s="13"/>
      <c r="B471" s="104"/>
      <c r="C471" s="60"/>
      <c r="D471" s="90"/>
      <c r="E471" s="62"/>
      <c r="F471" s="108"/>
      <c r="G471" s="108"/>
      <c r="H471" s="37"/>
      <c r="I471" s="64"/>
      <c r="J471" s="85"/>
      <c r="K471" s="40"/>
      <c r="L471" s="67"/>
      <c r="M471" s="68"/>
      <c r="N471" s="43"/>
      <c r="O471" s="86"/>
      <c r="P471" s="93"/>
      <c r="Q471" s="46"/>
      <c r="R471" s="37"/>
    </row>
    <row r="472" spans="1:18" ht="21" customHeight="1">
      <c r="A472" s="17"/>
      <c r="B472" s="103"/>
      <c r="C472" s="48"/>
      <c r="D472" s="263"/>
      <c r="E472" s="89"/>
      <c r="F472" s="106"/>
      <c r="G472" s="106"/>
      <c r="H472" s="58"/>
      <c r="I472" s="76"/>
      <c r="J472" s="116"/>
      <c r="K472" s="25"/>
      <c r="L472" s="53"/>
      <c r="M472" s="54"/>
      <c r="N472" s="95"/>
      <c r="O472" s="96"/>
      <c r="P472" s="79"/>
      <c r="Q472" s="31"/>
      <c r="R472" s="58"/>
    </row>
    <row r="473" spans="1:18" ht="21" customHeight="1">
      <c r="A473" s="13"/>
      <c r="B473" s="104"/>
      <c r="C473" s="60"/>
      <c r="D473" s="90"/>
      <c r="E473" s="62"/>
      <c r="F473" s="108"/>
      <c r="G473" s="108"/>
      <c r="H473" s="37"/>
      <c r="I473" s="64"/>
      <c r="J473" s="85"/>
      <c r="K473" s="40"/>
      <c r="L473" s="67"/>
      <c r="M473" s="68"/>
      <c r="N473" s="43"/>
      <c r="O473" s="86"/>
      <c r="P473" s="93"/>
      <c r="Q473" s="46"/>
      <c r="R473" s="37"/>
    </row>
    <row r="474" spans="1:18" ht="21" customHeight="1">
      <c r="A474" s="17"/>
      <c r="B474" s="103"/>
      <c r="C474" s="48"/>
      <c r="D474" s="263"/>
      <c r="E474" s="89"/>
      <c r="F474" s="106"/>
      <c r="G474" s="106"/>
      <c r="H474" s="58"/>
      <c r="I474" s="76"/>
      <c r="J474" s="116"/>
      <c r="K474" s="25"/>
      <c r="L474" s="53"/>
      <c r="M474" s="54"/>
      <c r="N474" s="95"/>
      <c r="O474" s="96"/>
      <c r="P474" s="79"/>
      <c r="Q474" s="31"/>
      <c r="R474" s="58"/>
    </row>
    <row r="475" spans="1:18" ht="21" customHeight="1">
      <c r="A475" s="13"/>
      <c r="B475" s="104"/>
      <c r="C475" s="60"/>
      <c r="D475" s="90"/>
      <c r="E475" s="62"/>
      <c r="F475" s="108"/>
      <c r="G475" s="108"/>
      <c r="H475" s="37"/>
      <c r="I475" s="64"/>
      <c r="J475" s="85"/>
      <c r="K475" s="40"/>
      <c r="L475" s="67"/>
      <c r="M475" s="68"/>
      <c r="N475" s="43"/>
      <c r="O475" s="86"/>
      <c r="P475" s="93"/>
      <c r="Q475" s="46"/>
      <c r="R475" s="37"/>
    </row>
    <row r="476" spans="1:18" ht="21" customHeight="1">
      <c r="A476" s="17"/>
      <c r="B476" s="72"/>
      <c r="C476" s="48"/>
      <c r="D476" s="91"/>
      <c r="E476" s="89"/>
      <c r="F476" s="89"/>
      <c r="G476" s="89"/>
      <c r="H476" s="94"/>
      <c r="I476" s="76"/>
      <c r="J476" s="116"/>
      <c r="K476" s="25"/>
      <c r="L476" s="53"/>
      <c r="M476" s="54"/>
      <c r="N476" s="95"/>
      <c r="O476" s="56"/>
      <c r="P476" s="79"/>
      <c r="Q476" s="31"/>
      <c r="R476" s="58"/>
    </row>
    <row r="477" spans="1:18" ht="21" customHeight="1">
      <c r="A477" s="13"/>
      <c r="B477" s="81"/>
      <c r="C477" s="60"/>
      <c r="D477" s="61"/>
      <c r="E477" s="62"/>
      <c r="F477" s="62"/>
      <c r="G477" s="62"/>
      <c r="H477" s="98"/>
      <c r="I477" s="64"/>
      <c r="J477" s="85"/>
      <c r="K477" s="40"/>
      <c r="L477" s="67"/>
      <c r="M477" s="68"/>
      <c r="N477" s="43"/>
      <c r="O477" s="86"/>
      <c r="P477" s="93"/>
      <c r="Q477" s="46"/>
      <c r="R477" s="37"/>
    </row>
    <row r="478" spans="1:18" ht="21" customHeight="1">
      <c r="A478" s="17"/>
      <c r="B478" s="72"/>
      <c r="C478" s="48"/>
      <c r="D478" s="99"/>
      <c r="E478" s="89"/>
      <c r="F478" s="89"/>
      <c r="G478" s="89"/>
      <c r="H478" s="94"/>
      <c r="I478" s="76"/>
      <c r="J478" s="116"/>
      <c r="K478" s="25"/>
      <c r="L478" s="53"/>
      <c r="M478" s="54"/>
      <c r="N478" s="95"/>
      <c r="O478" s="56"/>
      <c r="P478" s="79"/>
      <c r="Q478" s="31"/>
      <c r="R478" s="58"/>
    </row>
    <row r="479" spans="1:18" ht="21" customHeight="1">
      <c r="A479" s="13"/>
      <c r="B479" s="81"/>
      <c r="C479" s="60"/>
      <c r="D479" s="61"/>
      <c r="E479" s="62"/>
      <c r="F479" s="62"/>
      <c r="G479" s="62"/>
      <c r="H479" s="98"/>
      <c r="I479" s="64"/>
      <c r="J479" s="85"/>
      <c r="K479" s="40"/>
      <c r="L479" s="67"/>
      <c r="M479" s="68"/>
      <c r="N479" s="43"/>
      <c r="O479" s="86"/>
      <c r="P479" s="93"/>
      <c r="Q479" s="46"/>
      <c r="R479" s="37"/>
    </row>
    <row r="480" spans="1:18" ht="21" customHeight="1">
      <c r="A480" s="17"/>
      <c r="B480" s="72"/>
      <c r="C480" s="48"/>
      <c r="D480" s="99"/>
      <c r="E480" s="89"/>
      <c r="F480" s="106"/>
      <c r="G480" s="106"/>
      <c r="H480" s="22"/>
      <c r="I480" s="76"/>
      <c r="J480" s="116"/>
      <c r="K480" s="25"/>
      <c r="L480" s="53"/>
      <c r="M480" s="54"/>
      <c r="N480" s="95"/>
      <c r="O480" s="56"/>
      <c r="P480" s="79"/>
      <c r="Q480" s="31"/>
      <c r="R480" s="58"/>
    </row>
    <row r="481" spans="1:18" ht="21" customHeight="1">
      <c r="A481" s="13"/>
      <c r="B481" s="81"/>
      <c r="C481" s="60"/>
      <c r="D481" s="61"/>
      <c r="E481" s="62"/>
      <c r="F481" s="108"/>
      <c r="G481" s="108"/>
      <c r="H481" s="100"/>
      <c r="I481" s="64"/>
      <c r="J481" s="85"/>
      <c r="K481" s="40"/>
      <c r="L481" s="67"/>
      <c r="M481" s="68"/>
      <c r="N481" s="43"/>
      <c r="O481" s="86"/>
      <c r="P481" s="93"/>
      <c r="Q481" s="46"/>
      <c r="R481" s="37"/>
    </row>
    <row r="482" spans="1:18" ht="21" customHeight="1">
      <c r="A482" s="17"/>
      <c r="B482" s="72"/>
      <c r="C482" s="48"/>
      <c r="D482" s="99"/>
      <c r="E482" s="89"/>
      <c r="F482" s="106"/>
      <c r="G482" s="106"/>
      <c r="H482" s="22"/>
      <c r="I482" s="76"/>
      <c r="J482" s="116"/>
      <c r="K482" s="25"/>
      <c r="L482" s="53"/>
      <c r="M482" s="54"/>
      <c r="N482" s="95"/>
      <c r="O482" s="56"/>
      <c r="P482" s="79"/>
      <c r="Q482" s="109"/>
      <c r="R482" s="58"/>
    </row>
    <row r="483" spans="1:18" ht="21" customHeight="1">
      <c r="A483" s="13"/>
      <c r="B483" s="81"/>
      <c r="C483" s="60"/>
      <c r="D483" s="61"/>
      <c r="E483" s="62"/>
      <c r="F483" s="108"/>
      <c r="G483" s="108"/>
      <c r="H483" s="63"/>
      <c r="I483" s="64"/>
      <c r="J483" s="85"/>
      <c r="K483" s="40"/>
      <c r="L483" s="110"/>
      <c r="M483" s="54"/>
      <c r="N483" s="101"/>
      <c r="O483" s="111"/>
      <c r="P483" s="102"/>
      <c r="Q483" s="112"/>
      <c r="R483" s="94"/>
    </row>
    <row r="484" spans="1:18" ht="21" customHeight="1">
      <c r="A484" s="17"/>
      <c r="B484" s="72"/>
      <c r="C484" s="113"/>
      <c r="D484" s="114"/>
      <c r="E484" s="115"/>
      <c r="F484" s="116"/>
      <c r="G484" s="116"/>
      <c r="H484" s="117"/>
      <c r="I484" s="118"/>
      <c r="J484" s="119"/>
      <c r="K484" s="120"/>
      <c r="L484" s="121"/>
      <c r="M484" s="122"/>
      <c r="N484" s="92"/>
      <c r="O484" s="56"/>
      <c r="P484" s="79"/>
      <c r="Q484" s="31"/>
      <c r="R484" s="58"/>
    </row>
    <row r="485" spans="1:18" ht="21" customHeight="1" thickBot="1">
      <c r="A485" s="123"/>
      <c r="B485" s="273"/>
      <c r="C485" s="125"/>
      <c r="D485" s="126"/>
      <c r="E485" s="127"/>
      <c r="F485" s="128"/>
      <c r="G485" s="128"/>
      <c r="H485" s="129"/>
      <c r="I485" s="130"/>
      <c r="J485" s="131"/>
      <c r="K485" s="132"/>
      <c r="L485" s="133"/>
      <c r="M485" s="134"/>
      <c r="N485" s="135"/>
      <c r="O485" s="136"/>
      <c r="P485" s="137"/>
      <c r="Q485" s="138"/>
      <c r="R485" s="139"/>
    </row>
    <row r="486" spans="1:18" ht="21" customHeight="1" thickTop="1">
      <c r="A486" s="142"/>
      <c r="B486" s="19"/>
      <c r="C486" s="20"/>
      <c r="D486" s="20"/>
      <c r="E486" s="21"/>
      <c r="F486" s="21"/>
      <c r="G486" s="21"/>
      <c r="H486" s="22"/>
      <c r="I486" s="23"/>
      <c r="J486" s="24"/>
      <c r="K486" s="25"/>
      <c r="L486" s="26"/>
      <c r="M486" s="27"/>
      <c r="N486" s="28"/>
      <c r="O486" s="29"/>
      <c r="P486" s="30"/>
      <c r="Q486" s="31"/>
      <c r="R486" s="32"/>
    </row>
    <row r="487" spans="1:18" ht="21" customHeight="1">
      <c r="A487" s="15"/>
      <c r="B487" s="33"/>
      <c r="C487" s="34"/>
      <c r="D487" s="35"/>
      <c r="E487" s="36"/>
      <c r="F487" s="36"/>
      <c r="G487" s="36"/>
      <c r="H487" s="37"/>
      <c r="I487" s="64"/>
      <c r="J487" s="39"/>
      <c r="K487" s="40"/>
      <c r="L487" s="41"/>
      <c r="M487" s="42"/>
      <c r="N487" s="43"/>
      <c r="O487" s="44"/>
      <c r="P487" s="45"/>
      <c r="Q487" s="46"/>
      <c r="R487" s="37"/>
    </row>
    <row r="488" spans="1:18" ht="21" customHeight="1">
      <c r="A488" s="17"/>
      <c r="B488" s="47"/>
      <c r="C488" s="48"/>
      <c r="D488" s="268"/>
      <c r="E488" s="89"/>
      <c r="F488" s="50"/>
      <c r="G488" s="50"/>
      <c r="H488" s="22"/>
      <c r="I488" s="51"/>
      <c r="J488" s="116"/>
      <c r="K488" s="25"/>
      <c r="L488" s="53"/>
      <c r="M488" s="54"/>
      <c r="N488" s="55"/>
      <c r="O488" s="56"/>
      <c r="P488" s="57"/>
      <c r="Q488" s="31"/>
      <c r="R488" s="58"/>
    </row>
    <row r="489" spans="1:18" ht="21" customHeight="1">
      <c r="A489" s="13"/>
      <c r="B489" s="59"/>
      <c r="C489" s="60"/>
      <c r="D489" s="90"/>
      <c r="E489" s="62"/>
      <c r="F489" s="62"/>
      <c r="G489" s="62"/>
      <c r="H489" s="63"/>
      <c r="I489" s="64"/>
      <c r="J489" s="85"/>
      <c r="K489" s="66"/>
      <c r="L489" s="67"/>
      <c r="M489" s="68"/>
      <c r="N489" s="69"/>
      <c r="O489" s="44"/>
      <c r="P489" s="70"/>
      <c r="Q489" s="46"/>
      <c r="R489" s="37"/>
    </row>
    <row r="490" spans="1:18" ht="21" customHeight="1">
      <c r="A490" s="71"/>
      <c r="B490" s="72"/>
      <c r="C490" s="16"/>
      <c r="D490" s="262"/>
      <c r="E490" s="89"/>
      <c r="F490" s="74"/>
      <c r="G490" s="74"/>
      <c r="H490" s="75"/>
      <c r="I490" s="140"/>
      <c r="J490" s="116"/>
      <c r="K490" s="25"/>
      <c r="L490" s="53"/>
      <c r="M490" s="54"/>
      <c r="N490" s="78"/>
      <c r="O490" s="56"/>
      <c r="P490" s="79"/>
      <c r="Q490" s="31"/>
      <c r="R490" s="58"/>
    </row>
    <row r="491" spans="1:18" ht="21" customHeight="1">
      <c r="A491" s="80"/>
      <c r="B491" s="81"/>
      <c r="C491" s="60"/>
      <c r="D491" s="82"/>
      <c r="E491" s="62"/>
      <c r="F491" s="83"/>
      <c r="G491" s="83"/>
      <c r="H491" s="84"/>
      <c r="I491" s="64"/>
      <c r="J491" s="85"/>
      <c r="K491" s="40"/>
      <c r="L491" s="67"/>
      <c r="M491" s="68"/>
      <c r="N491" s="43"/>
      <c r="O491" s="86"/>
      <c r="P491" s="87"/>
      <c r="Q491" s="46"/>
      <c r="R491" s="37"/>
    </row>
    <row r="492" spans="1:18" ht="21" customHeight="1">
      <c r="A492" s="71"/>
      <c r="B492" s="72"/>
      <c r="C492" s="48"/>
      <c r="D492" s="88"/>
      <c r="E492" s="89"/>
      <c r="F492" s="89"/>
      <c r="G492" s="89"/>
      <c r="H492" s="75"/>
      <c r="I492" s="76"/>
      <c r="J492" s="116"/>
      <c r="K492" s="25"/>
      <c r="L492" s="53"/>
      <c r="M492" s="54"/>
      <c r="N492" s="55"/>
      <c r="O492" s="56"/>
      <c r="P492" s="79"/>
      <c r="Q492" s="31"/>
      <c r="R492" s="58"/>
    </row>
    <row r="493" spans="1:18" ht="21" customHeight="1">
      <c r="A493" s="80"/>
      <c r="B493" s="81"/>
      <c r="C493" s="60"/>
      <c r="D493" s="90"/>
      <c r="E493" s="62"/>
      <c r="F493" s="62"/>
      <c r="G493" s="62"/>
      <c r="H493" s="84"/>
      <c r="I493" s="64"/>
      <c r="J493" s="85"/>
      <c r="K493" s="40"/>
      <c r="L493" s="67"/>
      <c r="M493" s="68"/>
      <c r="N493" s="69"/>
      <c r="O493" s="86"/>
      <c r="P493" s="87"/>
      <c r="Q493" s="46"/>
      <c r="R493" s="37"/>
    </row>
    <row r="494" spans="1:18" ht="21" customHeight="1">
      <c r="A494" s="17"/>
      <c r="B494" s="72"/>
      <c r="C494" s="48"/>
      <c r="D494" s="91"/>
      <c r="E494" s="89"/>
      <c r="F494" s="89"/>
      <c r="G494" s="89"/>
      <c r="H494" s="58"/>
      <c r="I494" s="76"/>
      <c r="J494" s="77"/>
      <c r="K494" s="25"/>
      <c r="L494" s="53"/>
      <c r="M494" s="54"/>
      <c r="N494" s="92"/>
      <c r="O494" s="56"/>
      <c r="P494" s="79"/>
      <c r="Q494" s="31"/>
      <c r="R494" s="58"/>
    </row>
    <row r="495" spans="1:18" ht="21" customHeight="1">
      <c r="A495" s="80"/>
      <c r="B495" s="81"/>
      <c r="C495" s="60"/>
      <c r="D495" s="61"/>
      <c r="E495" s="62"/>
      <c r="F495" s="62"/>
      <c r="G495" s="62"/>
      <c r="H495" s="84"/>
      <c r="I495" s="64"/>
      <c r="J495" s="85"/>
      <c r="K495" s="40"/>
      <c r="L495" s="67"/>
      <c r="M495" s="68"/>
      <c r="N495" s="69"/>
      <c r="O495" s="86"/>
      <c r="P495" s="93"/>
      <c r="Q495" s="46"/>
      <c r="R495" s="37"/>
    </row>
    <row r="496" spans="1:18" ht="21" customHeight="1">
      <c r="A496" s="17"/>
      <c r="B496" s="72"/>
      <c r="C496" s="48"/>
      <c r="D496" s="91"/>
      <c r="E496" s="89"/>
      <c r="F496" s="89"/>
      <c r="G496" s="89"/>
      <c r="H496" s="94"/>
      <c r="I496" s="76"/>
      <c r="J496" s="77"/>
      <c r="K496" s="25"/>
      <c r="L496" s="53"/>
      <c r="M496" s="54"/>
      <c r="N496" s="92"/>
      <c r="O496" s="56"/>
      <c r="P496" s="79"/>
      <c r="Q496" s="31"/>
      <c r="R496" s="58"/>
    </row>
    <row r="497" spans="1:18" ht="21" customHeight="1">
      <c r="A497" s="13"/>
      <c r="B497" s="81"/>
      <c r="C497" s="60"/>
      <c r="D497" s="61"/>
      <c r="E497" s="62"/>
      <c r="F497" s="62"/>
      <c r="G497" s="62"/>
      <c r="H497" s="37"/>
      <c r="I497" s="64"/>
      <c r="J497" s="85"/>
      <c r="K497" s="40"/>
      <c r="L497" s="67"/>
      <c r="M497" s="68"/>
      <c r="N497" s="69"/>
      <c r="O497" s="86"/>
      <c r="P497" s="93"/>
      <c r="Q497" s="46"/>
      <c r="R497" s="37"/>
    </row>
    <row r="498" spans="1:18" ht="21" customHeight="1">
      <c r="A498" s="18"/>
      <c r="B498" s="72"/>
      <c r="C498" s="48"/>
      <c r="D498" s="91"/>
      <c r="E498" s="89"/>
      <c r="F498" s="74"/>
      <c r="G498" s="74"/>
      <c r="H498" s="94"/>
      <c r="I498" s="76"/>
      <c r="J498" s="77"/>
      <c r="K498" s="25"/>
      <c r="L498" s="53"/>
      <c r="M498" s="54"/>
      <c r="N498" s="95"/>
      <c r="O498" s="96"/>
      <c r="P498" s="79"/>
      <c r="Q498" s="31"/>
      <c r="R498" s="58"/>
    </row>
    <row r="499" spans="1:18" ht="21" customHeight="1">
      <c r="A499" s="13"/>
      <c r="B499" s="81"/>
      <c r="C499" s="14"/>
      <c r="D499" s="61"/>
      <c r="E499" s="62"/>
      <c r="F499" s="97"/>
      <c r="G499" s="97"/>
      <c r="H499" s="98"/>
      <c r="I499" s="64"/>
      <c r="J499" s="85"/>
      <c r="K499" s="40"/>
      <c r="L499" s="67"/>
      <c r="M499" s="68"/>
      <c r="N499" s="43"/>
      <c r="O499" s="86"/>
      <c r="P499" s="93"/>
      <c r="Q499" s="46"/>
      <c r="R499" s="37"/>
    </row>
    <row r="500" spans="1:18" ht="21" customHeight="1">
      <c r="A500" s="17"/>
      <c r="B500" s="72"/>
      <c r="C500" s="48"/>
      <c r="D500" s="99"/>
      <c r="E500" s="89"/>
      <c r="F500" s="74"/>
      <c r="G500" s="74"/>
      <c r="H500" s="22"/>
      <c r="I500" s="76"/>
      <c r="J500" s="77"/>
      <c r="K500" s="25"/>
      <c r="L500" s="53"/>
      <c r="M500" s="54"/>
      <c r="N500" s="95"/>
      <c r="O500" s="96"/>
      <c r="P500" s="79"/>
      <c r="Q500" s="31"/>
      <c r="R500" s="58"/>
    </row>
    <row r="501" spans="1:18" ht="21" customHeight="1">
      <c r="A501" s="13"/>
      <c r="B501" s="81"/>
      <c r="C501" s="60"/>
      <c r="D501" s="61"/>
      <c r="E501" s="62"/>
      <c r="F501" s="97"/>
      <c r="G501" s="97"/>
      <c r="H501" s="100"/>
      <c r="I501" s="64"/>
      <c r="J501" s="85"/>
      <c r="K501" s="40"/>
      <c r="L501" s="67"/>
      <c r="M501" s="68"/>
      <c r="N501" s="43"/>
      <c r="O501" s="86"/>
      <c r="P501" s="93"/>
      <c r="Q501" s="46"/>
      <c r="R501" s="37"/>
    </row>
    <row r="502" spans="1:18" ht="21" customHeight="1">
      <c r="A502" s="18"/>
      <c r="B502" s="72"/>
      <c r="C502" s="48"/>
      <c r="D502" s="99"/>
      <c r="E502" s="89"/>
      <c r="F502" s="74"/>
      <c r="G502" s="74"/>
      <c r="H502" s="22"/>
      <c r="I502" s="76"/>
      <c r="J502" s="77"/>
      <c r="K502" s="25"/>
      <c r="L502" s="53"/>
      <c r="M502" s="54"/>
      <c r="N502" s="95"/>
      <c r="O502" s="96"/>
      <c r="P502" s="79"/>
      <c r="Q502" s="31"/>
      <c r="R502" s="58"/>
    </row>
    <row r="503" spans="1:18" ht="21" customHeight="1">
      <c r="A503" s="13"/>
      <c r="B503" s="81"/>
      <c r="C503" s="60"/>
      <c r="D503" s="61"/>
      <c r="E503" s="62"/>
      <c r="F503" s="97"/>
      <c r="G503" s="97"/>
      <c r="H503" s="63"/>
      <c r="I503" s="64"/>
      <c r="J503" s="85"/>
      <c r="K503" s="40"/>
      <c r="L503" s="67"/>
      <c r="M503" s="68"/>
      <c r="N503" s="101"/>
      <c r="O503" s="86"/>
      <c r="P503" s="102"/>
      <c r="Q503" s="46"/>
      <c r="R503" s="37"/>
    </row>
    <row r="504" spans="1:18" ht="21" customHeight="1">
      <c r="A504" s="17"/>
      <c r="B504" s="72"/>
      <c r="C504" s="48"/>
      <c r="D504" s="99"/>
      <c r="E504" s="89"/>
      <c r="F504" s="89"/>
      <c r="G504" s="89"/>
      <c r="H504" s="58"/>
      <c r="I504" s="76"/>
      <c r="J504" s="77"/>
      <c r="K504" s="25"/>
      <c r="L504" s="53"/>
      <c r="M504" s="54"/>
      <c r="N504" s="92"/>
      <c r="O504" s="56"/>
      <c r="P504" s="79"/>
      <c r="Q504" s="31"/>
      <c r="R504" s="58"/>
    </row>
    <row r="505" spans="1:18" ht="21" customHeight="1">
      <c r="A505" s="13"/>
      <c r="B505" s="81"/>
      <c r="C505" s="60"/>
      <c r="D505" s="61"/>
      <c r="E505" s="62"/>
      <c r="F505" s="62"/>
      <c r="G505" s="62"/>
      <c r="H505" s="37"/>
      <c r="I505" s="64"/>
      <c r="J505" s="85"/>
      <c r="K505" s="40"/>
      <c r="L505" s="67"/>
      <c r="M505" s="68"/>
      <c r="N505" s="69"/>
      <c r="O505" s="86"/>
      <c r="P505" s="93"/>
      <c r="Q505" s="46"/>
      <c r="R505" s="37"/>
    </row>
    <row r="506" spans="1:18" ht="21" customHeight="1">
      <c r="A506" s="18"/>
      <c r="B506" s="72"/>
      <c r="C506" s="48"/>
      <c r="D506" s="91"/>
      <c r="E506" s="89"/>
      <c r="F506" s="74"/>
      <c r="G506" s="74"/>
      <c r="H506" s="22"/>
      <c r="I506" s="76"/>
      <c r="J506" s="77"/>
      <c r="K506" s="25"/>
      <c r="L506" s="53"/>
      <c r="M506" s="54"/>
      <c r="N506" s="78"/>
      <c r="O506" s="96"/>
      <c r="P506" s="79"/>
      <c r="Q506" s="31"/>
      <c r="R506" s="58"/>
    </row>
    <row r="507" spans="1:18" ht="21" customHeight="1">
      <c r="A507" s="13"/>
      <c r="B507" s="81"/>
      <c r="C507" s="60"/>
      <c r="D507" s="61"/>
      <c r="E507" s="62"/>
      <c r="F507" s="97"/>
      <c r="G507" s="97"/>
      <c r="H507" s="63"/>
      <c r="I507" s="64"/>
      <c r="J507" s="85"/>
      <c r="K507" s="40"/>
      <c r="L507" s="67"/>
      <c r="M507" s="68"/>
      <c r="N507" s="43"/>
      <c r="O507" s="86"/>
      <c r="P507" s="93"/>
      <c r="Q507" s="46"/>
      <c r="R507" s="37"/>
    </row>
    <row r="508" spans="1:18" ht="21" customHeight="1">
      <c r="A508" s="18"/>
      <c r="B508" s="72"/>
      <c r="C508" s="48"/>
      <c r="D508" s="99"/>
      <c r="E508" s="89"/>
      <c r="F508" s="74"/>
      <c r="G508" s="74"/>
      <c r="H508" s="22"/>
      <c r="I508" s="76"/>
      <c r="J508" s="77"/>
      <c r="K508" s="25"/>
      <c r="L508" s="53"/>
      <c r="M508" s="54"/>
      <c r="N508" s="78"/>
      <c r="O508" s="96"/>
      <c r="P508" s="79"/>
      <c r="Q508" s="31"/>
      <c r="R508" s="58"/>
    </row>
    <row r="509" spans="1:18" ht="21" customHeight="1">
      <c r="A509" s="13"/>
      <c r="B509" s="81"/>
      <c r="C509" s="60"/>
      <c r="D509" s="61"/>
      <c r="E509" s="62"/>
      <c r="F509" s="97"/>
      <c r="G509" s="97"/>
      <c r="H509" s="63"/>
      <c r="I509" s="64"/>
      <c r="J509" s="85"/>
      <c r="K509" s="40"/>
      <c r="L509" s="67"/>
      <c r="M509" s="68"/>
      <c r="N509" s="43"/>
      <c r="O509" s="86"/>
      <c r="P509" s="93"/>
      <c r="Q509" s="46"/>
      <c r="R509" s="37"/>
    </row>
    <row r="510" spans="1:18" ht="21" customHeight="1">
      <c r="A510" s="17"/>
      <c r="B510" s="103"/>
      <c r="C510" s="48"/>
      <c r="D510" s="99"/>
      <c r="E510" s="89"/>
      <c r="F510" s="74"/>
      <c r="G510" s="74"/>
      <c r="H510" s="75"/>
      <c r="I510" s="76"/>
      <c r="J510" s="77"/>
      <c r="K510" s="25"/>
      <c r="L510" s="53"/>
      <c r="M510" s="54"/>
      <c r="N510" s="95"/>
      <c r="O510" s="96"/>
      <c r="P510" s="79"/>
      <c r="Q510" s="31"/>
      <c r="R510" s="58"/>
    </row>
    <row r="511" spans="1:18" ht="21" customHeight="1">
      <c r="A511" s="13"/>
      <c r="B511" s="104"/>
      <c r="C511" s="60"/>
      <c r="D511" s="61"/>
      <c r="E511" s="62"/>
      <c r="F511" s="97"/>
      <c r="G511" s="97"/>
      <c r="H511" s="84"/>
      <c r="I511" s="64"/>
      <c r="J511" s="85"/>
      <c r="K511" s="40"/>
      <c r="L511" s="67"/>
      <c r="M511" s="68"/>
      <c r="N511" s="105"/>
      <c r="O511" s="86"/>
      <c r="P511" s="93"/>
      <c r="Q511" s="46"/>
      <c r="R511" s="37"/>
    </row>
    <row r="512" spans="1:18" ht="21" customHeight="1">
      <c r="A512" s="17"/>
      <c r="B512" s="103"/>
      <c r="C512" s="48"/>
      <c r="D512" s="99"/>
      <c r="E512" s="89"/>
      <c r="F512" s="106"/>
      <c r="G512" s="106"/>
      <c r="H512" s="107"/>
      <c r="I512" s="76"/>
      <c r="J512" s="77"/>
      <c r="K512" s="25"/>
      <c r="L512" s="53"/>
      <c r="M512" s="54"/>
      <c r="N512" s="95"/>
      <c r="O512" s="96"/>
      <c r="P512" s="79"/>
      <c r="Q512" s="31"/>
      <c r="R512" s="58"/>
    </row>
    <row r="513" spans="1:18" ht="21" customHeight="1">
      <c r="A513" s="13"/>
      <c r="B513" s="104"/>
      <c r="C513" s="60"/>
      <c r="D513" s="61"/>
      <c r="E513" s="62"/>
      <c r="F513" s="108"/>
      <c r="G513" s="108"/>
      <c r="H513" s="37"/>
      <c r="I513" s="64"/>
      <c r="J513" s="85"/>
      <c r="K513" s="40"/>
      <c r="L513" s="67"/>
      <c r="M513" s="68"/>
      <c r="N513" s="43"/>
      <c r="O513" s="86"/>
      <c r="P513" s="93"/>
      <c r="Q513" s="46"/>
      <c r="R513" s="37"/>
    </row>
    <row r="514" spans="1:18" ht="21" customHeight="1">
      <c r="A514" s="17"/>
      <c r="B514" s="103"/>
      <c r="C514" s="48"/>
      <c r="D514" s="99"/>
      <c r="E514" s="89"/>
      <c r="F514" s="106"/>
      <c r="G514" s="106"/>
      <c r="H514" s="107"/>
      <c r="I514" s="76"/>
      <c r="J514" s="77"/>
      <c r="K514" s="25"/>
      <c r="L514" s="53"/>
      <c r="M514" s="54"/>
      <c r="N514" s="95"/>
      <c r="O514" s="96"/>
      <c r="P514" s="79"/>
      <c r="Q514" s="31"/>
      <c r="R514" s="58"/>
    </row>
    <row r="515" spans="1:18" ht="21" customHeight="1">
      <c r="A515" s="13"/>
      <c r="B515" s="104"/>
      <c r="C515" s="60"/>
      <c r="D515" s="61"/>
      <c r="E515" s="62"/>
      <c r="F515" s="108"/>
      <c r="G515" s="108"/>
      <c r="H515" s="37"/>
      <c r="I515" s="64"/>
      <c r="J515" s="85"/>
      <c r="K515" s="40"/>
      <c r="L515" s="67"/>
      <c r="M515" s="68"/>
      <c r="N515" s="43"/>
      <c r="O515" s="86"/>
      <c r="P515" s="93"/>
      <c r="Q515" s="46"/>
      <c r="R515" s="37"/>
    </row>
    <row r="516" spans="1:18" ht="21" customHeight="1">
      <c r="A516" s="17"/>
      <c r="B516" s="103"/>
      <c r="C516" s="48"/>
      <c r="D516" s="99"/>
      <c r="E516" s="89"/>
      <c r="F516" s="106"/>
      <c r="G516" s="106"/>
      <c r="H516" s="58"/>
      <c r="I516" s="76"/>
      <c r="J516" s="77"/>
      <c r="K516" s="25"/>
      <c r="L516" s="53"/>
      <c r="M516" s="54"/>
      <c r="N516" s="95"/>
      <c r="O516" s="96"/>
      <c r="P516" s="79"/>
      <c r="Q516" s="31"/>
      <c r="R516" s="58"/>
    </row>
    <row r="517" spans="1:18" ht="21" customHeight="1">
      <c r="A517" s="13"/>
      <c r="B517" s="104"/>
      <c r="C517" s="60"/>
      <c r="D517" s="61"/>
      <c r="E517" s="62"/>
      <c r="F517" s="108"/>
      <c r="G517" s="108"/>
      <c r="H517" s="37"/>
      <c r="I517" s="64"/>
      <c r="J517" s="85"/>
      <c r="K517" s="40"/>
      <c r="L517" s="67"/>
      <c r="M517" s="68"/>
      <c r="N517" s="43"/>
      <c r="O517" s="86"/>
      <c r="P517" s="93"/>
      <c r="Q517" s="46"/>
      <c r="R517" s="37"/>
    </row>
    <row r="518" spans="1:18" ht="21" customHeight="1">
      <c r="A518" s="17"/>
      <c r="B518" s="103"/>
      <c r="C518" s="48"/>
      <c r="D518" s="99"/>
      <c r="E518" s="89"/>
      <c r="F518" s="106"/>
      <c r="G518" s="106"/>
      <c r="H518" s="58"/>
      <c r="I518" s="76"/>
      <c r="J518" s="77"/>
      <c r="K518" s="25"/>
      <c r="L518" s="53"/>
      <c r="M518" s="54"/>
      <c r="N518" s="95"/>
      <c r="O518" s="96"/>
      <c r="P518" s="79"/>
      <c r="Q518" s="31"/>
      <c r="R518" s="58"/>
    </row>
    <row r="519" spans="1:18" ht="21" customHeight="1">
      <c r="A519" s="13"/>
      <c r="B519" s="104"/>
      <c r="C519" s="60"/>
      <c r="D519" s="61"/>
      <c r="E519" s="62"/>
      <c r="F519" s="108"/>
      <c r="G519" s="108"/>
      <c r="H519" s="37"/>
      <c r="I519" s="64"/>
      <c r="J519" s="85"/>
      <c r="K519" s="40"/>
      <c r="L519" s="67"/>
      <c r="M519" s="68"/>
      <c r="N519" s="43"/>
      <c r="O519" s="86"/>
      <c r="P519" s="93"/>
      <c r="Q519" s="46"/>
      <c r="R519" s="37"/>
    </row>
    <row r="520" spans="1:18" ht="21" customHeight="1">
      <c r="A520" s="17"/>
      <c r="B520" s="72"/>
      <c r="C520" s="48"/>
      <c r="D520" s="91"/>
      <c r="E520" s="89"/>
      <c r="F520" s="89"/>
      <c r="G520" s="89"/>
      <c r="H520" s="94"/>
      <c r="I520" s="76"/>
      <c r="J520" s="77"/>
      <c r="K520" s="25"/>
      <c r="L520" s="53"/>
      <c r="M520" s="54"/>
      <c r="N520" s="95"/>
      <c r="O520" s="56"/>
      <c r="P520" s="79"/>
      <c r="Q520" s="31"/>
      <c r="R520" s="58"/>
    </row>
    <row r="521" spans="1:18" ht="21" customHeight="1">
      <c r="A521" s="13"/>
      <c r="B521" s="81"/>
      <c r="C521" s="60"/>
      <c r="D521" s="61"/>
      <c r="E521" s="62"/>
      <c r="F521" s="62"/>
      <c r="G521" s="62"/>
      <c r="H521" s="98"/>
      <c r="I521" s="64"/>
      <c r="J521" s="85"/>
      <c r="K521" s="40"/>
      <c r="L521" s="67"/>
      <c r="M521" s="68"/>
      <c r="N521" s="43"/>
      <c r="O521" s="86"/>
      <c r="P521" s="93"/>
      <c r="Q521" s="46"/>
      <c r="R521" s="37"/>
    </row>
    <row r="522" spans="1:18" ht="21" customHeight="1">
      <c r="A522" s="17"/>
      <c r="B522" s="72"/>
      <c r="C522" s="48"/>
      <c r="D522" s="99"/>
      <c r="E522" s="89"/>
      <c r="F522" s="89"/>
      <c r="G522" s="89"/>
      <c r="H522" s="94"/>
      <c r="I522" s="76"/>
      <c r="J522" s="77"/>
      <c r="K522" s="25"/>
      <c r="L522" s="53"/>
      <c r="M522" s="54"/>
      <c r="N522" s="95"/>
      <c r="O522" s="56"/>
      <c r="P522" s="79"/>
      <c r="Q522" s="31"/>
      <c r="R522" s="58"/>
    </row>
    <row r="523" spans="1:18" ht="21" customHeight="1">
      <c r="A523" s="13"/>
      <c r="B523" s="81"/>
      <c r="C523" s="60"/>
      <c r="D523" s="61"/>
      <c r="E523" s="62"/>
      <c r="F523" s="62"/>
      <c r="G523" s="62"/>
      <c r="H523" s="98"/>
      <c r="I523" s="64"/>
      <c r="J523" s="85"/>
      <c r="K523" s="40"/>
      <c r="L523" s="67"/>
      <c r="M523" s="68"/>
      <c r="N523" s="43"/>
      <c r="O523" s="86"/>
      <c r="P523" s="93"/>
      <c r="Q523" s="46"/>
      <c r="R523" s="37"/>
    </row>
    <row r="524" spans="1:18" ht="21" customHeight="1">
      <c r="A524" s="17"/>
      <c r="B524" s="72"/>
      <c r="C524" s="48"/>
      <c r="D524" s="99"/>
      <c r="E524" s="89"/>
      <c r="F524" s="106"/>
      <c r="G524" s="106"/>
      <c r="H524" s="22"/>
      <c r="I524" s="76"/>
      <c r="J524" s="77"/>
      <c r="K524" s="25"/>
      <c r="L524" s="53"/>
      <c r="M524" s="54"/>
      <c r="N524" s="95"/>
      <c r="O524" s="56"/>
      <c r="P524" s="79"/>
      <c r="Q524" s="31"/>
      <c r="R524" s="58"/>
    </row>
    <row r="525" spans="1:18" ht="21" customHeight="1">
      <c r="A525" s="13"/>
      <c r="B525" s="81"/>
      <c r="C525" s="60"/>
      <c r="D525" s="61"/>
      <c r="E525" s="62"/>
      <c r="F525" s="108"/>
      <c r="G525" s="108"/>
      <c r="H525" s="100"/>
      <c r="I525" s="64"/>
      <c r="J525" s="85"/>
      <c r="K525" s="40"/>
      <c r="L525" s="67"/>
      <c r="M525" s="68"/>
      <c r="N525" s="43"/>
      <c r="O525" s="86"/>
      <c r="P525" s="93"/>
      <c r="Q525" s="46"/>
      <c r="R525" s="37"/>
    </row>
    <row r="526" spans="1:18" ht="21" customHeight="1">
      <c r="A526" s="17"/>
      <c r="B526" s="72"/>
      <c r="C526" s="48"/>
      <c r="D526" s="99"/>
      <c r="E526" s="89"/>
      <c r="F526" s="106"/>
      <c r="G526" s="106"/>
      <c r="H526" s="22"/>
      <c r="I526" s="76"/>
      <c r="J526" s="77"/>
      <c r="K526" s="25"/>
      <c r="L526" s="53"/>
      <c r="M526" s="54"/>
      <c r="N526" s="95"/>
      <c r="O526" s="56"/>
      <c r="P526" s="79"/>
      <c r="Q526" s="109"/>
      <c r="R526" s="58"/>
    </row>
    <row r="527" spans="1:18" ht="21" customHeight="1">
      <c r="A527" s="13"/>
      <c r="B527" s="81"/>
      <c r="C527" s="60"/>
      <c r="D527" s="61"/>
      <c r="E527" s="62"/>
      <c r="F527" s="108"/>
      <c r="G527" s="108"/>
      <c r="H527" s="63"/>
      <c r="I527" s="64"/>
      <c r="J527" s="85"/>
      <c r="K527" s="40"/>
      <c r="L527" s="110"/>
      <c r="M527" s="54"/>
      <c r="N527" s="101"/>
      <c r="O527" s="111"/>
      <c r="P527" s="102"/>
      <c r="Q527" s="112"/>
      <c r="R527" s="94"/>
    </row>
    <row r="528" spans="1:18" ht="21" customHeight="1">
      <c r="A528" s="17"/>
      <c r="B528" s="72"/>
      <c r="C528" s="113"/>
      <c r="D528" s="114"/>
      <c r="E528" s="115"/>
      <c r="F528" s="116"/>
      <c r="G528" s="116"/>
      <c r="H528" s="117"/>
      <c r="I528" s="118"/>
      <c r="J528" s="119"/>
      <c r="K528" s="120"/>
      <c r="L528" s="121"/>
      <c r="M528" s="122"/>
      <c r="N528" s="92"/>
      <c r="O528" s="56"/>
      <c r="P528" s="79"/>
      <c r="Q528" s="31"/>
      <c r="R528" s="58"/>
    </row>
    <row r="529" spans="1:18" ht="21" customHeight="1" thickBot="1">
      <c r="A529" s="123"/>
      <c r="B529" s="141"/>
      <c r="C529" s="125"/>
      <c r="D529" s="126"/>
      <c r="E529" s="127"/>
      <c r="F529" s="128"/>
      <c r="G529" s="128"/>
      <c r="H529" s="129"/>
      <c r="I529" s="130"/>
      <c r="J529" s="131"/>
      <c r="K529" s="132"/>
      <c r="L529" s="133"/>
      <c r="M529" s="134"/>
      <c r="N529" s="135"/>
      <c r="O529" s="136"/>
      <c r="P529" s="137"/>
      <c r="Q529" s="138"/>
      <c r="R529" s="139"/>
    </row>
    <row r="530" spans="1:18" ht="21" customHeight="1" thickTop="1">
      <c r="A530" s="142"/>
      <c r="B530" s="19"/>
      <c r="C530" s="20"/>
      <c r="D530" s="20"/>
      <c r="E530" s="21"/>
      <c r="F530" s="21"/>
      <c r="G530" s="21"/>
      <c r="H530" s="22"/>
      <c r="I530" s="23"/>
      <c r="J530" s="24"/>
      <c r="K530" s="25"/>
      <c r="L530" s="26"/>
      <c r="M530" s="27"/>
      <c r="N530" s="28"/>
      <c r="O530" s="29"/>
      <c r="P530" s="30"/>
      <c r="Q530" s="31"/>
      <c r="R530" s="32"/>
    </row>
    <row r="531" spans="1:18" ht="21" customHeight="1">
      <c r="A531" s="15"/>
      <c r="B531" s="33"/>
      <c r="C531" s="34"/>
      <c r="D531" s="35"/>
      <c r="E531" s="36"/>
      <c r="F531" s="36"/>
      <c r="G531" s="36"/>
      <c r="H531" s="37"/>
      <c r="I531" s="38"/>
      <c r="J531" s="39"/>
      <c r="K531" s="40"/>
      <c r="L531" s="41"/>
      <c r="M531" s="42"/>
      <c r="N531" s="43"/>
      <c r="O531" s="44"/>
      <c r="P531" s="45"/>
      <c r="Q531" s="46"/>
      <c r="R531" s="37"/>
    </row>
    <row r="532" spans="1:18" ht="21" customHeight="1">
      <c r="A532" s="17"/>
      <c r="B532" s="47"/>
      <c r="C532" s="48"/>
      <c r="D532" s="329"/>
      <c r="E532" s="50"/>
      <c r="F532" s="50"/>
      <c r="G532" s="50"/>
      <c r="H532" s="22"/>
      <c r="I532" s="51"/>
      <c r="J532" s="116"/>
      <c r="K532" s="25"/>
      <c r="L532" s="53"/>
      <c r="M532" s="54"/>
      <c r="N532" s="55"/>
      <c r="O532" s="56"/>
      <c r="P532" s="57"/>
      <c r="Q532" s="31"/>
      <c r="R532" s="58"/>
    </row>
    <row r="533" spans="1:18" ht="21" customHeight="1">
      <c r="A533" s="13"/>
      <c r="B533" s="59"/>
      <c r="C533" s="60"/>
      <c r="D533" s="297"/>
      <c r="E533" s="62"/>
      <c r="F533" s="62"/>
      <c r="G533" s="62"/>
      <c r="H533" s="63"/>
      <c r="I533" s="64"/>
      <c r="J533" s="85"/>
      <c r="K533" s="66"/>
      <c r="L533" s="67"/>
      <c r="M533" s="68"/>
      <c r="N533" s="69"/>
      <c r="O533" s="44"/>
      <c r="P533" s="70"/>
      <c r="Q533" s="46"/>
      <c r="R533" s="37"/>
    </row>
    <row r="534" spans="1:18" ht="21" customHeight="1">
      <c r="A534" s="71"/>
      <c r="B534" s="72"/>
      <c r="C534" s="16"/>
      <c r="D534" s="327"/>
      <c r="E534" s="74"/>
      <c r="F534" s="74"/>
      <c r="G534" s="74"/>
      <c r="H534" s="75"/>
      <c r="I534" s="140"/>
      <c r="J534" s="116"/>
      <c r="K534" s="25"/>
      <c r="L534" s="53"/>
      <c r="M534" s="54"/>
      <c r="N534" s="78"/>
      <c r="O534" s="56"/>
      <c r="P534" s="79"/>
      <c r="Q534" s="31"/>
      <c r="R534" s="58"/>
    </row>
    <row r="535" spans="1:18" ht="21" customHeight="1">
      <c r="A535" s="80"/>
      <c r="B535" s="81"/>
      <c r="C535" s="60"/>
      <c r="D535" s="328"/>
      <c r="E535" s="62"/>
      <c r="F535" s="83"/>
      <c r="G535" s="83"/>
      <c r="H535" s="84"/>
      <c r="I535" s="64"/>
      <c r="J535" s="85"/>
      <c r="K535" s="40"/>
      <c r="L535" s="67"/>
      <c r="M535" s="68"/>
      <c r="N535" s="43"/>
      <c r="O535" s="86"/>
      <c r="P535" s="87"/>
      <c r="Q535" s="46"/>
      <c r="R535" s="37"/>
    </row>
    <row r="536" spans="1:18" ht="21" customHeight="1">
      <c r="A536" s="71"/>
      <c r="B536" s="72"/>
      <c r="C536" s="48"/>
      <c r="D536" s="88"/>
      <c r="E536" s="89"/>
      <c r="F536" s="89"/>
      <c r="G536" s="89"/>
      <c r="H536" s="75"/>
      <c r="I536" s="76"/>
      <c r="J536" s="116"/>
      <c r="K536" s="25"/>
      <c r="L536" s="53"/>
      <c r="M536" s="54"/>
      <c r="N536" s="55"/>
      <c r="O536" s="56"/>
      <c r="P536" s="79"/>
      <c r="Q536" s="31"/>
      <c r="R536" s="58"/>
    </row>
    <row r="537" spans="1:18" ht="21" customHeight="1">
      <c r="A537" s="80"/>
      <c r="B537" s="81"/>
      <c r="C537" s="60"/>
      <c r="D537" s="90"/>
      <c r="E537" s="62"/>
      <c r="F537" s="62"/>
      <c r="G537" s="62"/>
      <c r="H537" s="84"/>
      <c r="I537" s="64"/>
      <c r="J537" s="85"/>
      <c r="K537" s="40"/>
      <c r="L537" s="67"/>
      <c r="M537" s="68"/>
      <c r="N537" s="69"/>
      <c r="O537" s="86"/>
      <c r="P537" s="87"/>
      <c r="Q537" s="46"/>
      <c r="R537" s="37"/>
    </row>
    <row r="538" spans="1:18" ht="21" customHeight="1">
      <c r="A538" s="17"/>
      <c r="B538" s="72"/>
      <c r="C538" s="48"/>
      <c r="D538" s="306"/>
      <c r="E538" s="74"/>
      <c r="F538" s="89"/>
      <c r="G538" s="89"/>
      <c r="H538" s="58"/>
      <c r="I538" s="76"/>
      <c r="J538" s="116"/>
      <c r="K538" s="25"/>
      <c r="L538" s="53"/>
      <c r="M538" s="54"/>
      <c r="N538" s="92"/>
      <c r="O538" s="56"/>
      <c r="P538" s="79"/>
      <c r="Q538" s="31"/>
      <c r="R538" s="58"/>
    </row>
    <row r="539" spans="1:18" ht="21" customHeight="1">
      <c r="A539" s="80"/>
      <c r="B539" s="81"/>
      <c r="C539" s="60"/>
      <c r="D539" s="297"/>
      <c r="E539" s="62"/>
      <c r="F539" s="62"/>
      <c r="G539" s="62"/>
      <c r="H539" s="84"/>
      <c r="I539" s="64"/>
      <c r="J539" s="85"/>
      <c r="K539" s="40"/>
      <c r="L539" s="67"/>
      <c r="M539" s="68"/>
      <c r="N539" s="69"/>
      <c r="O539" s="86"/>
      <c r="P539" s="93"/>
      <c r="Q539" s="46"/>
      <c r="R539" s="37"/>
    </row>
    <row r="540" spans="1:18" ht="21" customHeight="1">
      <c r="A540" s="17"/>
      <c r="B540" s="72"/>
      <c r="C540" s="16"/>
      <c r="D540" s="327"/>
      <c r="E540" s="74"/>
      <c r="F540" s="89"/>
      <c r="G540" s="89"/>
      <c r="H540" s="94"/>
      <c r="I540" s="76"/>
      <c r="J540" s="116"/>
      <c r="K540" s="25"/>
      <c r="L540" s="53"/>
      <c r="M540" s="54"/>
      <c r="N540" s="92"/>
      <c r="O540" s="56"/>
      <c r="P540" s="79"/>
      <c r="Q540" s="31"/>
      <c r="R540" s="58"/>
    </row>
    <row r="541" spans="1:18" ht="21" customHeight="1">
      <c r="A541" s="13"/>
      <c r="B541" s="81"/>
      <c r="C541" s="60"/>
      <c r="D541" s="328"/>
      <c r="E541" s="62"/>
      <c r="F541" s="62"/>
      <c r="G541" s="62"/>
      <c r="H541" s="37"/>
      <c r="I541" s="64"/>
      <c r="J541" s="85"/>
      <c r="K541" s="40"/>
      <c r="L541" s="67"/>
      <c r="M541" s="68"/>
      <c r="N541" s="69"/>
      <c r="O541" s="86"/>
      <c r="P541" s="93"/>
      <c r="Q541" s="46"/>
      <c r="R541" s="37"/>
    </row>
    <row r="542" spans="1:18" ht="21" customHeight="1">
      <c r="A542" s="18"/>
      <c r="B542" s="72"/>
      <c r="C542" s="48"/>
      <c r="D542" s="306"/>
      <c r="E542" s="89"/>
      <c r="F542" s="74"/>
      <c r="G542" s="74"/>
      <c r="H542" s="94"/>
      <c r="I542" s="76"/>
      <c r="J542" s="77"/>
      <c r="K542" s="25"/>
      <c r="L542" s="53"/>
      <c r="M542" s="54"/>
      <c r="N542" s="95"/>
      <c r="O542" s="96"/>
      <c r="P542" s="79"/>
      <c r="Q542" s="31"/>
      <c r="R542" s="58"/>
    </row>
    <row r="543" spans="1:18" ht="21" customHeight="1">
      <c r="A543" s="13"/>
      <c r="B543" s="81"/>
      <c r="C543" s="60"/>
      <c r="D543" s="297"/>
      <c r="E543" s="62"/>
      <c r="F543" s="97"/>
      <c r="G543" s="97"/>
      <c r="H543" s="98"/>
      <c r="I543" s="64"/>
      <c r="J543" s="85"/>
      <c r="K543" s="40"/>
      <c r="L543" s="67"/>
      <c r="M543" s="68"/>
      <c r="N543" s="43"/>
      <c r="O543" s="86"/>
      <c r="P543" s="93"/>
      <c r="Q543" s="46"/>
      <c r="R543" s="37"/>
    </row>
    <row r="544" spans="1:18" ht="21" customHeight="1">
      <c r="A544" s="17"/>
      <c r="B544" s="72"/>
      <c r="C544" s="48"/>
      <c r="D544" s="326"/>
      <c r="E544" s="89"/>
      <c r="F544" s="74"/>
      <c r="G544" s="74"/>
      <c r="H544" s="22"/>
      <c r="I544" s="76"/>
      <c r="J544" s="116"/>
      <c r="K544" s="25"/>
      <c r="L544" s="53"/>
      <c r="M544" s="54"/>
      <c r="N544" s="95"/>
      <c r="O544" s="96"/>
      <c r="P544" s="79"/>
      <c r="Q544" s="31"/>
      <c r="R544" s="58"/>
    </row>
    <row r="545" spans="1:18" ht="21" customHeight="1">
      <c r="A545" s="13"/>
      <c r="B545" s="81"/>
      <c r="C545" s="60"/>
      <c r="D545" s="297"/>
      <c r="E545" s="62"/>
      <c r="F545" s="97"/>
      <c r="G545" s="97"/>
      <c r="H545" s="100"/>
      <c r="I545" s="64"/>
      <c r="J545" s="85"/>
      <c r="K545" s="40"/>
      <c r="L545" s="67"/>
      <c r="M545" s="68"/>
      <c r="N545" s="43"/>
      <c r="O545" s="86"/>
      <c r="P545" s="93"/>
      <c r="Q545" s="46"/>
      <c r="R545" s="37"/>
    </row>
    <row r="546" spans="1:18" ht="21" customHeight="1">
      <c r="A546" s="18"/>
      <c r="B546" s="72"/>
      <c r="C546" s="16"/>
      <c r="D546" s="326"/>
      <c r="E546" s="89"/>
      <c r="F546" s="74"/>
      <c r="G546" s="74"/>
      <c r="H546" s="22"/>
      <c r="I546" s="76"/>
      <c r="J546" s="116"/>
      <c r="K546" s="25"/>
      <c r="L546" s="53"/>
      <c r="M546" s="54"/>
      <c r="N546" s="95"/>
      <c r="O546" s="96"/>
      <c r="P546" s="79"/>
      <c r="Q546" s="31"/>
      <c r="R546" s="58"/>
    </row>
    <row r="547" spans="1:18" ht="21" customHeight="1">
      <c r="A547" s="13"/>
      <c r="B547" s="81"/>
      <c r="C547" s="60"/>
      <c r="D547" s="297"/>
      <c r="E547" s="62"/>
      <c r="F547" s="97"/>
      <c r="G547" s="97"/>
      <c r="H547" s="63"/>
      <c r="I547" s="64"/>
      <c r="J547" s="85"/>
      <c r="K547" s="40"/>
      <c r="L547" s="67"/>
      <c r="M547" s="68"/>
      <c r="N547" s="101"/>
      <c r="O547" s="86"/>
      <c r="P547" s="102"/>
      <c r="Q547" s="46"/>
      <c r="R547" s="37"/>
    </row>
    <row r="548" spans="1:18" ht="21" customHeight="1">
      <c r="A548" s="17"/>
      <c r="B548" s="72"/>
      <c r="C548" s="48"/>
      <c r="D548" s="99"/>
      <c r="E548" s="89"/>
      <c r="F548" s="89"/>
      <c r="G548" s="89"/>
      <c r="H548" s="58"/>
      <c r="I548" s="76"/>
      <c r="J548" s="77"/>
      <c r="K548" s="25"/>
      <c r="L548" s="53"/>
      <c r="M548" s="54"/>
      <c r="N548" s="92"/>
      <c r="O548" s="56"/>
      <c r="P548" s="79"/>
      <c r="Q548" s="31"/>
      <c r="R548" s="58"/>
    </row>
    <row r="549" spans="1:18" ht="21" customHeight="1">
      <c r="A549" s="13"/>
      <c r="B549" s="81"/>
      <c r="C549" s="60"/>
      <c r="D549" s="61"/>
      <c r="E549" s="62"/>
      <c r="F549" s="62"/>
      <c r="G549" s="62"/>
      <c r="H549" s="37"/>
      <c r="I549" s="64"/>
      <c r="J549" s="85"/>
      <c r="K549" s="40"/>
      <c r="L549" s="67"/>
      <c r="M549" s="68"/>
      <c r="N549" s="69"/>
      <c r="O549" s="86"/>
      <c r="P549" s="93"/>
      <c r="Q549" s="46"/>
      <c r="R549" s="37"/>
    </row>
    <row r="550" spans="1:18" ht="21" customHeight="1">
      <c r="A550" s="18"/>
      <c r="B550" s="72"/>
      <c r="C550" s="48"/>
      <c r="D550" s="306"/>
      <c r="E550" s="74"/>
      <c r="F550" s="74"/>
      <c r="G550" s="74"/>
      <c r="H550" s="22"/>
      <c r="I550" s="76"/>
      <c r="J550" s="116"/>
      <c r="K550" s="25"/>
      <c r="L550" s="53"/>
      <c r="M550" s="54"/>
      <c r="N550" s="78"/>
      <c r="O550" s="96"/>
      <c r="P550" s="79"/>
      <c r="Q550" s="31"/>
      <c r="R550" s="58"/>
    </row>
    <row r="551" spans="1:18" ht="21" customHeight="1">
      <c r="A551" s="13"/>
      <c r="B551" s="81"/>
      <c r="C551" s="60"/>
      <c r="D551" s="297"/>
      <c r="E551" s="62"/>
      <c r="F551" s="97"/>
      <c r="G551" s="97"/>
      <c r="H551" s="63"/>
      <c r="I551" s="64"/>
      <c r="J551" s="85"/>
      <c r="K551" s="40"/>
      <c r="L551" s="67"/>
      <c r="M551" s="68"/>
      <c r="N551" s="43"/>
      <c r="O551" s="86"/>
      <c r="P551" s="93"/>
      <c r="Q551" s="46"/>
      <c r="R551" s="37"/>
    </row>
    <row r="552" spans="1:18" ht="21" customHeight="1">
      <c r="A552" s="18"/>
      <c r="B552" s="72"/>
      <c r="C552" s="16"/>
      <c r="D552" s="326"/>
      <c r="E552" s="74"/>
      <c r="F552" s="74"/>
      <c r="G552" s="74"/>
      <c r="H552" s="22"/>
      <c r="I552" s="76"/>
      <c r="J552" s="116"/>
      <c r="K552" s="25"/>
      <c r="L552" s="53"/>
      <c r="M552" s="54"/>
      <c r="N552" s="78"/>
      <c r="O552" s="96"/>
      <c r="P552" s="79"/>
      <c r="Q552" s="31"/>
      <c r="R552" s="58"/>
    </row>
    <row r="553" spans="1:18" ht="21" customHeight="1">
      <c r="A553" s="13"/>
      <c r="B553" s="81"/>
      <c r="C553" s="60"/>
      <c r="D553" s="297"/>
      <c r="E553" s="62"/>
      <c r="F553" s="97"/>
      <c r="G553" s="97"/>
      <c r="H553" s="63"/>
      <c r="I553" s="64"/>
      <c r="J553" s="85"/>
      <c r="K553" s="40"/>
      <c r="L553" s="67"/>
      <c r="M553" s="68"/>
      <c r="N553" s="43"/>
      <c r="O553" s="86"/>
      <c r="P553" s="93"/>
      <c r="Q553" s="46"/>
      <c r="R553" s="37"/>
    </row>
    <row r="554" spans="1:18" ht="21" customHeight="1">
      <c r="A554" s="17"/>
      <c r="B554" s="72"/>
      <c r="C554" s="48"/>
      <c r="D554" s="326"/>
      <c r="E554" s="89"/>
      <c r="F554" s="74"/>
      <c r="G554" s="74"/>
      <c r="H554" s="75"/>
      <c r="I554" s="76"/>
      <c r="J554" s="77"/>
      <c r="K554" s="25"/>
      <c r="L554" s="53"/>
      <c r="M554" s="54"/>
      <c r="N554" s="95"/>
      <c r="O554" s="96"/>
      <c r="P554" s="79"/>
      <c r="Q554" s="31"/>
      <c r="R554" s="58"/>
    </row>
    <row r="555" spans="1:18" ht="21" customHeight="1">
      <c r="A555" s="13"/>
      <c r="B555" s="81"/>
      <c r="C555" s="60"/>
      <c r="D555" s="297"/>
      <c r="E555" s="62"/>
      <c r="F555" s="97"/>
      <c r="G555" s="97"/>
      <c r="H555" s="84"/>
      <c r="I555" s="64"/>
      <c r="J555" s="85"/>
      <c r="K555" s="40"/>
      <c r="L555" s="67"/>
      <c r="M555" s="68"/>
      <c r="N555" s="105"/>
      <c r="O555" s="86"/>
      <c r="P555" s="93"/>
      <c r="Q555" s="46"/>
      <c r="R555" s="37"/>
    </row>
    <row r="556" spans="1:18" ht="21" customHeight="1">
      <c r="A556" s="17"/>
      <c r="B556" s="72"/>
      <c r="C556" s="48"/>
      <c r="D556" s="326"/>
      <c r="E556" s="74"/>
      <c r="F556" s="106"/>
      <c r="G556" s="106"/>
      <c r="H556" s="107"/>
      <c r="I556" s="76"/>
      <c r="J556" s="116"/>
      <c r="K556" s="25"/>
      <c r="L556" s="53"/>
      <c r="M556" s="54"/>
      <c r="N556" s="95"/>
      <c r="O556" s="96"/>
      <c r="P556" s="79"/>
      <c r="Q556" s="31"/>
      <c r="R556" s="58"/>
    </row>
    <row r="557" spans="1:18" ht="21" customHeight="1">
      <c r="A557" s="13"/>
      <c r="B557" s="81"/>
      <c r="C557" s="60"/>
      <c r="D557" s="297"/>
      <c r="E557" s="62"/>
      <c r="F557" s="108"/>
      <c r="G557" s="108"/>
      <c r="H557" s="37"/>
      <c r="I557" s="64"/>
      <c r="J557" s="85"/>
      <c r="K557" s="40"/>
      <c r="L557" s="67"/>
      <c r="M557" s="68"/>
      <c r="N557" s="43"/>
      <c r="O557" s="86"/>
      <c r="P557" s="93"/>
      <c r="Q557" s="46"/>
      <c r="R557" s="37"/>
    </row>
    <row r="558" spans="1:18" ht="21" customHeight="1">
      <c r="A558" s="17"/>
      <c r="B558" s="72"/>
      <c r="C558" s="16"/>
      <c r="D558" s="326"/>
      <c r="E558" s="74"/>
      <c r="F558" s="106"/>
      <c r="G558" s="106"/>
      <c r="H558" s="107"/>
      <c r="I558" s="76"/>
      <c r="J558" s="116"/>
      <c r="K558" s="25"/>
      <c r="L558" s="53"/>
      <c r="M558" s="54"/>
      <c r="N558" s="95"/>
      <c r="O558" s="96"/>
      <c r="P558" s="79"/>
      <c r="Q558" s="31"/>
      <c r="R558" s="58"/>
    </row>
    <row r="559" spans="1:18" ht="21" customHeight="1">
      <c r="A559" s="13"/>
      <c r="B559" s="81"/>
      <c r="C559" s="60"/>
      <c r="D559" s="297"/>
      <c r="E559" s="62"/>
      <c r="F559" s="108"/>
      <c r="G559" s="108"/>
      <c r="H559" s="37"/>
      <c r="I559" s="64"/>
      <c r="J559" s="85"/>
      <c r="K559" s="40"/>
      <c r="L559" s="67"/>
      <c r="M559" s="68"/>
      <c r="N559" s="43"/>
      <c r="O559" s="86"/>
      <c r="P559" s="93"/>
      <c r="Q559" s="46"/>
      <c r="R559" s="37"/>
    </row>
    <row r="560" spans="1:18" ht="21" customHeight="1">
      <c r="A560" s="17"/>
      <c r="B560" s="72"/>
      <c r="C560" s="48"/>
      <c r="D560" s="326"/>
      <c r="E560" s="89"/>
      <c r="F560" s="106"/>
      <c r="G560" s="106"/>
      <c r="H560" s="58"/>
      <c r="I560" s="76"/>
      <c r="J560" s="77"/>
      <c r="K560" s="25"/>
      <c r="L560" s="53"/>
      <c r="M560" s="54"/>
      <c r="N560" s="95"/>
      <c r="O560" s="96"/>
      <c r="P560" s="79"/>
      <c r="Q560" s="31"/>
      <c r="R560" s="58"/>
    </row>
    <row r="561" spans="1:18" ht="21" customHeight="1">
      <c r="A561" s="13"/>
      <c r="B561" s="81"/>
      <c r="C561" s="60"/>
      <c r="D561" s="297"/>
      <c r="E561" s="62"/>
      <c r="F561" s="108"/>
      <c r="G561" s="108"/>
      <c r="H561" s="37"/>
      <c r="I561" s="64"/>
      <c r="J561" s="85"/>
      <c r="K561" s="40"/>
      <c r="L561" s="67"/>
      <c r="M561" s="68"/>
      <c r="N561" s="43"/>
      <c r="O561" s="86"/>
      <c r="P561" s="93"/>
      <c r="Q561" s="46"/>
      <c r="R561" s="37"/>
    </row>
    <row r="562" spans="1:18" ht="21" customHeight="1">
      <c r="A562" s="17"/>
      <c r="B562" s="72"/>
      <c r="C562" s="48"/>
      <c r="D562" s="326"/>
      <c r="E562" s="74"/>
      <c r="F562" s="106"/>
      <c r="G562" s="106"/>
      <c r="H562" s="58"/>
      <c r="I562" s="76"/>
      <c r="J562" s="116"/>
      <c r="K562" s="25"/>
      <c r="L562" s="53"/>
      <c r="M562" s="54"/>
      <c r="N562" s="95"/>
      <c r="O562" s="96"/>
      <c r="P562" s="79"/>
      <c r="Q562" s="31"/>
      <c r="R562" s="58"/>
    </row>
    <row r="563" spans="1:18" ht="21" customHeight="1">
      <c r="A563" s="13"/>
      <c r="B563" s="81"/>
      <c r="C563" s="60"/>
      <c r="D563" s="297"/>
      <c r="E563" s="62"/>
      <c r="F563" s="108"/>
      <c r="G563" s="108"/>
      <c r="H563" s="37"/>
      <c r="I563" s="64"/>
      <c r="J563" s="85"/>
      <c r="K563" s="40"/>
      <c r="L563" s="67"/>
      <c r="M563" s="68"/>
      <c r="N563" s="43"/>
      <c r="O563" s="86"/>
      <c r="P563" s="93"/>
      <c r="Q563" s="46"/>
      <c r="R563" s="37"/>
    </row>
    <row r="564" spans="1:18" ht="21" customHeight="1">
      <c r="A564" s="17"/>
      <c r="B564" s="72"/>
      <c r="C564" s="16"/>
      <c r="D564" s="306"/>
      <c r="E564" s="74"/>
      <c r="F564" s="89"/>
      <c r="G564" s="89"/>
      <c r="H564" s="94"/>
      <c r="I564" s="76"/>
      <c r="J564" s="116"/>
      <c r="K564" s="25"/>
      <c r="L564" s="53"/>
      <c r="M564" s="54"/>
      <c r="N564" s="95"/>
      <c r="O564" s="56"/>
      <c r="P564" s="79"/>
      <c r="Q564" s="31"/>
      <c r="R564" s="58"/>
    </row>
    <row r="565" spans="1:18" ht="21" customHeight="1">
      <c r="A565" s="13"/>
      <c r="B565" s="81"/>
      <c r="C565" s="60"/>
      <c r="D565" s="297"/>
      <c r="E565" s="62"/>
      <c r="F565" s="62"/>
      <c r="G565" s="62"/>
      <c r="H565" s="98"/>
      <c r="I565" s="64"/>
      <c r="J565" s="85"/>
      <c r="K565" s="40"/>
      <c r="L565" s="67"/>
      <c r="M565" s="68"/>
      <c r="N565" s="43"/>
      <c r="O565" s="86"/>
      <c r="P565" s="93"/>
      <c r="Q565" s="46"/>
      <c r="R565" s="37"/>
    </row>
    <row r="566" spans="1:18" ht="21" customHeight="1">
      <c r="A566" s="17"/>
      <c r="B566" s="72"/>
      <c r="C566" s="48"/>
      <c r="D566" s="326"/>
      <c r="E566" s="89"/>
      <c r="F566" s="89"/>
      <c r="G566" s="89"/>
      <c r="H566" s="94"/>
      <c r="I566" s="76"/>
      <c r="J566" s="77"/>
      <c r="K566" s="25"/>
      <c r="L566" s="53"/>
      <c r="M566" s="54"/>
      <c r="N566" s="95"/>
      <c r="O566" s="56"/>
      <c r="P566" s="79"/>
      <c r="Q566" s="31"/>
      <c r="R566" s="58"/>
    </row>
    <row r="567" spans="1:18" ht="21" customHeight="1">
      <c r="A567" s="13"/>
      <c r="B567" s="81"/>
      <c r="C567" s="60"/>
      <c r="D567" s="297"/>
      <c r="E567" s="62"/>
      <c r="F567" s="62"/>
      <c r="G567" s="62"/>
      <c r="H567" s="98"/>
      <c r="I567" s="64"/>
      <c r="J567" s="85"/>
      <c r="K567" s="40"/>
      <c r="L567" s="67"/>
      <c r="M567" s="68"/>
      <c r="N567" s="43"/>
      <c r="O567" s="86"/>
      <c r="P567" s="93"/>
      <c r="Q567" s="46"/>
      <c r="R567" s="37"/>
    </row>
    <row r="568" spans="1:18" ht="21" customHeight="1">
      <c r="A568" s="17"/>
      <c r="B568" s="72"/>
      <c r="C568" s="16"/>
      <c r="D568" s="326"/>
      <c r="E568" s="74"/>
      <c r="F568" s="106"/>
      <c r="G568" s="106"/>
      <c r="H568" s="22"/>
      <c r="I568" s="76"/>
      <c r="J568" s="116"/>
      <c r="K568" s="25"/>
      <c r="L568" s="53"/>
      <c r="M568" s="54"/>
      <c r="N568" s="95"/>
      <c r="O568" s="56"/>
      <c r="P568" s="79"/>
      <c r="Q568" s="31"/>
      <c r="R568" s="58"/>
    </row>
    <row r="569" spans="1:18" ht="21" customHeight="1">
      <c r="A569" s="13"/>
      <c r="B569" s="81"/>
      <c r="C569" s="60"/>
      <c r="D569" s="297"/>
      <c r="E569" s="62"/>
      <c r="F569" s="108"/>
      <c r="G569" s="108"/>
      <c r="H569" s="100"/>
      <c r="I569" s="64"/>
      <c r="J569" s="85"/>
      <c r="K569" s="40"/>
      <c r="L569" s="67"/>
      <c r="M569" s="68"/>
      <c r="N569" s="43"/>
      <c r="O569" s="86"/>
      <c r="P569" s="93"/>
      <c r="Q569" s="46"/>
      <c r="R569" s="37"/>
    </row>
    <row r="570" spans="1:18" ht="21" customHeight="1">
      <c r="A570" s="17"/>
      <c r="B570" s="72"/>
      <c r="C570" s="48"/>
      <c r="D570" s="326"/>
      <c r="E570" s="89"/>
      <c r="F570" s="106"/>
      <c r="G570" s="106"/>
      <c r="H570" s="22"/>
      <c r="I570" s="76"/>
      <c r="J570" s="77"/>
      <c r="K570" s="25"/>
      <c r="L570" s="53"/>
      <c r="M570" s="54"/>
      <c r="N570" s="95"/>
      <c r="O570" s="56"/>
      <c r="P570" s="79"/>
      <c r="Q570" s="109"/>
      <c r="R570" s="58"/>
    </row>
    <row r="571" spans="1:18" ht="21" customHeight="1">
      <c r="A571" s="13"/>
      <c r="B571" s="81"/>
      <c r="C571" s="60"/>
      <c r="D571" s="297"/>
      <c r="E571" s="62"/>
      <c r="F571" s="108"/>
      <c r="G571" s="108"/>
      <c r="H571" s="63"/>
      <c r="I571" s="64"/>
      <c r="J571" s="85"/>
      <c r="K571" s="40"/>
      <c r="L571" s="110"/>
      <c r="M571" s="54"/>
      <c r="N571" s="101"/>
      <c r="O571" s="111"/>
      <c r="P571" s="102"/>
      <c r="Q571" s="112"/>
      <c r="R571" s="94"/>
    </row>
    <row r="572" spans="1:18" ht="21" customHeight="1">
      <c r="A572" s="17"/>
      <c r="B572" s="72"/>
      <c r="C572" s="113"/>
      <c r="D572" s="303"/>
      <c r="E572" s="115"/>
      <c r="F572" s="116"/>
      <c r="G572" s="116"/>
      <c r="H572" s="117"/>
      <c r="I572" s="118"/>
      <c r="J572" s="119"/>
      <c r="K572" s="120"/>
      <c r="L572" s="121"/>
      <c r="M572" s="122"/>
      <c r="N572" s="92"/>
      <c r="O572" s="56"/>
      <c r="P572" s="79"/>
      <c r="Q572" s="31"/>
      <c r="R572" s="58"/>
    </row>
    <row r="573" spans="1:18" ht="21" customHeight="1" thickBot="1">
      <c r="A573" s="123"/>
      <c r="B573" s="273"/>
      <c r="C573" s="125"/>
      <c r="D573" s="305"/>
      <c r="E573" s="127"/>
      <c r="F573" s="128"/>
      <c r="G573" s="128"/>
      <c r="H573" s="129"/>
      <c r="I573" s="130"/>
      <c r="J573" s="131"/>
      <c r="K573" s="132"/>
      <c r="L573" s="133"/>
      <c r="M573" s="134"/>
      <c r="N573" s="135"/>
      <c r="O573" s="136"/>
      <c r="P573" s="137"/>
      <c r="Q573" s="138"/>
      <c r="R573" s="139"/>
    </row>
    <row r="574" spans="1:18" ht="21" customHeight="1" thickTop="1">
      <c r="A574" s="142"/>
      <c r="B574" s="333"/>
      <c r="C574" s="20"/>
      <c r="D574" s="20"/>
      <c r="E574" s="21"/>
      <c r="F574" s="21"/>
      <c r="G574" s="21"/>
      <c r="H574" s="22"/>
      <c r="I574" s="23"/>
      <c r="J574" s="24"/>
      <c r="K574" s="25"/>
      <c r="L574" s="26"/>
      <c r="M574" s="27"/>
      <c r="N574" s="28"/>
      <c r="O574" s="29"/>
      <c r="P574" s="30"/>
      <c r="Q574" s="31"/>
      <c r="R574" s="32"/>
    </row>
    <row r="575" spans="1:18" ht="21" customHeight="1">
      <c r="A575" s="15"/>
      <c r="B575" s="323"/>
      <c r="C575" s="34"/>
      <c r="D575" s="35"/>
      <c r="E575" s="36"/>
      <c r="F575" s="36"/>
      <c r="G575" s="36"/>
      <c r="H575" s="37"/>
      <c r="I575" s="38"/>
      <c r="J575" s="39"/>
      <c r="K575" s="40"/>
      <c r="L575" s="41"/>
      <c r="M575" s="42"/>
      <c r="N575" s="43"/>
      <c r="O575" s="44"/>
      <c r="P575" s="45"/>
      <c r="Q575" s="46"/>
      <c r="R575" s="37"/>
    </row>
    <row r="576" spans="1:18" ht="21" customHeight="1">
      <c r="A576" s="17"/>
      <c r="B576" s="72"/>
      <c r="C576" s="16"/>
      <c r="D576" s="329"/>
      <c r="E576" s="74"/>
      <c r="F576" s="50"/>
      <c r="G576" s="50"/>
      <c r="H576" s="22"/>
      <c r="I576" s="51"/>
      <c r="J576" s="116"/>
      <c r="K576" s="25"/>
      <c r="L576" s="53"/>
      <c r="M576" s="54"/>
      <c r="N576" s="55"/>
      <c r="O576" s="56"/>
      <c r="P576" s="57"/>
      <c r="Q576" s="31"/>
      <c r="R576" s="58"/>
    </row>
    <row r="577" spans="1:18" ht="21" customHeight="1">
      <c r="A577" s="13"/>
      <c r="B577" s="81"/>
      <c r="C577" s="60"/>
      <c r="D577" s="297"/>
      <c r="E577" s="62"/>
      <c r="F577" s="62"/>
      <c r="G577" s="62"/>
      <c r="H577" s="63"/>
      <c r="I577" s="64"/>
      <c r="J577" s="85"/>
      <c r="K577" s="66"/>
      <c r="L577" s="67"/>
      <c r="M577" s="68"/>
      <c r="N577" s="69"/>
      <c r="O577" s="44"/>
      <c r="P577" s="70"/>
      <c r="Q577" s="46"/>
      <c r="R577" s="37"/>
    </row>
    <row r="578" spans="1:18" ht="21" customHeight="1">
      <c r="A578" s="71"/>
      <c r="B578" s="72"/>
      <c r="C578" s="48"/>
      <c r="D578" s="327"/>
      <c r="E578" s="74"/>
      <c r="F578" s="74"/>
      <c r="G578" s="74"/>
      <c r="H578" s="75"/>
      <c r="I578" s="140"/>
      <c r="J578" s="116"/>
      <c r="K578" s="25"/>
      <c r="L578" s="53"/>
      <c r="M578" s="54"/>
      <c r="N578" s="78"/>
      <c r="O578" s="56"/>
      <c r="P578" s="79"/>
      <c r="Q578" s="31"/>
      <c r="R578" s="58"/>
    </row>
    <row r="579" spans="1:18" ht="21" customHeight="1">
      <c r="A579" s="80"/>
      <c r="B579" s="280"/>
      <c r="C579" s="60"/>
      <c r="D579" s="328"/>
      <c r="E579" s="62"/>
      <c r="F579" s="83"/>
      <c r="G579" s="83"/>
      <c r="H579" s="84"/>
      <c r="I579" s="64"/>
      <c r="J579" s="85"/>
      <c r="K579" s="40"/>
      <c r="L579" s="67"/>
      <c r="M579" s="68"/>
      <c r="N579" s="43"/>
      <c r="O579" s="86"/>
      <c r="P579" s="87"/>
      <c r="Q579" s="46"/>
      <c r="R579" s="37"/>
    </row>
    <row r="580" spans="1:18" ht="21" customHeight="1">
      <c r="A580" s="71"/>
      <c r="B580" s="72"/>
      <c r="C580" s="48"/>
      <c r="D580" s="88"/>
      <c r="E580" s="89"/>
      <c r="F580" s="89"/>
      <c r="G580" s="89"/>
      <c r="H580" s="75"/>
      <c r="I580" s="76"/>
      <c r="J580" s="77"/>
      <c r="K580" s="25"/>
      <c r="L580" s="53"/>
      <c r="M580" s="54"/>
      <c r="N580" s="55"/>
      <c r="O580" s="56"/>
      <c r="P580" s="79"/>
      <c r="Q580" s="31"/>
      <c r="R580" s="58"/>
    </row>
    <row r="581" spans="1:18" ht="21" customHeight="1">
      <c r="A581" s="80"/>
      <c r="B581" s="81"/>
      <c r="C581" s="60"/>
      <c r="D581" s="90"/>
      <c r="E581" s="62"/>
      <c r="F581" s="62"/>
      <c r="G581" s="62"/>
      <c r="H581" s="84"/>
      <c r="I581" s="64"/>
      <c r="J581" s="85"/>
      <c r="K581" s="40"/>
      <c r="L581" s="67"/>
      <c r="M581" s="68"/>
      <c r="N581" s="69"/>
      <c r="O581" s="86"/>
      <c r="P581" s="87"/>
      <c r="Q581" s="46"/>
      <c r="R581" s="37"/>
    </row>
    <row r="582" spans="1:18" ht="21" customHeight="1">
      <c r="A582" s="17"/>
      <c r="B582" s="72"/>
      <c r="C582" s="48"/>
      <c r="D582" s="306"/>
      <c r="E582" s="74"/>
      <c r="F582" s="89"/>
      <c r="G582" s="89"/>
      <c r="H582" s="58"/>
      <c r="I582" s="76"/>
      <c r="J582" s="116"/>
      <c r="K582" s="25"/>
      <c r="L582" s="53"/>
      <c r="M582" s="54"/>
      <c r="N582" s="92"/>
      <c r="O582" s="56"/>
      <c r="P582" s="79"/>
      <c r="Q582" s="31"/>
      <c r="R582" s="58"/>
    </row>
    <row r="583" spans="1:18" ht="21" customHeight="1">
      <c r="A583" s="80"/>
      <c r="B583" s="81"/>
      <c r="C583" s="60"/>
      <c r="D583" s="297"/>
      <c r="E583" s="62"/>
      <c r="F583" s="62"/>
      <c r="G583" s="62"/>
      <c r="H583" s="84"/>
      <c r="I583" s="64"/>
      <c r="J583" s="85"/>
      <c r="K583" s="40"/>
      <c r="L583" s="67"/>
      <c r="M583" s="68"/>
      <c r="N583" s="69"/>
      <c r="O583" s="86"/>
      <c r="P583" s="93"/>
      <c r="Q583" s="46"/>
      <c r="R583" s="37"/>
    </row>
    <row r="584" spans="1:18" ht="21" customHeight="1">
      <c r="A584" s="17"/>
      <c r="B584" s="72"/>
      <c r="C584" s="48"/>
      <c r="D584" s="306"/>
      <c r="E584" s="74"/>
      <c r="F584" s="89"/>
      <c r="G584" s="89"/>
      <c r="H584" s="94"/>
      <c r="I584" s="76"/>
      <c r="J584" s="116"/>
      <c r="K584" s="25"/>
      <c r="L584" s="53"/>
      <c r="M584" s="54"/>
      <c r="N584" s="92"/>
      <c r="O584" s="56"/>
      <c r="P584" s="79"/>
      <c r="Q584" s="31"/>
      <c r="R584" s="58"/>
    </row>
    <row r="585" spans="1:18" ht="21" customHeight="1">
      <c r="A585" s="13"/>
      <c r="B585" s="81"/>
      <c r="C585" s="60"/>
      <c r="D585" s="297"/>
      <c r="E585" s="62"/>
      <c r="F585" s="62"/>
      <c r="G585" s="62"/>
      <c r="H585" s="37"/>
      <c r="I585" s="64"/>
      <c r="J585" s="85"/>
      <c r="K585" s="40"/>
      <c r="L585" s="67"/>
      <c r="M585" s="68"/>
      <c r="N585" s="69"/>
      <c r="O585" s="86"/>
      <c r="P585" s="93"/>
      <c r="Q585" s="46"/>
      <c r="R585" s="37"/>
    </row>
    <row r="586" spans="1:18" ht="21" customHeight="1">
      <c r="A586" s="18"/>
      <c r="B586" s="72"/>
      <c r="C586" s="48"/>
      <c r="D586" s="306"/>
      <c r="E586" s="74"/>
      <c r="F586" s="74"/>
      <c r="G586" s="74"/>
      <c r="H586" s="94"/>
      <c r="I586" s="76"/>
      <c r="J586" s="116"/>
      <c r="K586" s="25"/>
      <c r="L586" s="53"/>
      <c r="M586" s="54"/>
      <c r="N586" s="95"/>
      <c r="O586" s="96"/>
      <c r="P586" s="79"/>
      <c r="Q586" s="31"/>
      <c r="R586" s="58"/>
    </row>
    <row r="587" spans="1:18" ht="21" customHeight="1">
      <c r="A587" s="13"/>
      <c r="B587" s="81"/>
      <c r="C587" s="14"/>
      <c r="D587" s="297"/>
      <c r="E587" s="62"/>
      <c r="F587" s="97"/>
      <c r="G587" s="97"/>
      <c r="H587" s="98"/>
      <c r="I587" s="64"/>
      <c r="J587" s="85"/>
      <c r="K587" s="40"/>
      <c r="L587" s="67"/>
      <c r="M587" s="68"/>
      <c r="N587" s="43"/>
      <c r="O587" s="86"/>
      <c r="P587" s="93"/>
      <c r="Q587" s="46"/>
      <c r="R587" s="37"/>
    </row>
    <row r="588" spans="1:18" ht="21" customHeight="1">
      <c r="A588" s="17"/>
      <c r="B588" s="72"/>
      <c r="C588" s="48"/>
      <c r="D588" s="326"/>
      <c r="E588" s="89"/>
      <c r="F588" s="74"/>
      <c r="G588" s="74"/>
      <c r="H588" s="22"/>
      <c r="I588" s="76"/>
      <c r="J588" s="77"/>
      <c r="K588" s="25"/>
      <c r="L588" s="53"/>
      <c r="M588" s="54"/>
      <c r="N588" s="95"/>
      <c r="O588" s="96"/>
      <c r="P588" s="79"/>
      <c r="Q588" s="31"/>
      <c r="R588" s="58"/>
    </row>
    <row r="589" spans="1:18" ht="21" customHeight="1">
      <c r="A589" s="13"/>
      <c r="B589" s="81"/>
      <c r="C589" s="60"/>
      <c r="D589" s="297"/>
      <c r="E589" s="62"/>
      <c r="F589" s="97"/>
      <c r="G589" s="97"/>
      <c r="H589" s="100"/>
      <c r="I589" s="64"/>
      <c r="J589" s="85"/>
      <c r="K589" s="40"/>
      <c r="L589" s="67"/>
      <c r="M589" s="68"/>
      <c r="N589" s="43"/>
      <c r="O589" s="86"/>
      <c r="P589" s="93"/>
      <c r="Q589" s="46"/>
      <c r="R589" s="37"/>
    </row>
    <row r="590" spans="1:18" ht="21" customHeight="1">
      <c r="A590" s="18"/>
      <c r="B590" s="72"/>
      <c r="C590" s="48"/>
      <c r="D590" s="326"/>
      <c r="E590" s="74"/>
      <c r="F590" s="74"/>
      <c r="G590" s="74"/>
      <c r="H590" s="22"/>
      <c r="I590" s="76"/>
      <c r="J590" s="116"/>
      <c r="K590" s="25"/>
      <c r="L590" s="53"/>
      <c r="M590" s="54"/>
      <c r="N590" s="95"/>
      <c r="O590" s="96"/>
      <c r="P590" s="79"/>
      <c r="Q590" s="31"/>
      <c r="R590" s="58"/>
    </row>
    <row r="591" spans="1:18" ht="21" customHeight="1">
      <c r="A591" s="13"/>
      <c r="B591" s="81"/>
      <c r="C591" s="60"/>
      <c r="D591" s="297"/>
      <c r="E591" s="62"/>
      <c r="F591" s="97"/>
      <c r="G591" s="97"/>
      <c r="H591" s="63"/>
      <c r="I591" s="64"/>
      <c r="J591" s="85"/>
      <c r="K591" s="40"/>
      <c r="L591" s="67"/>
      <c r="M591" s="68"/>
      <c r="N591" s="101"/>
      <c r="O591" s="86"/>
      <c r="P591" s="102"/>
      <c r="Q591" s="46"/>
      <c r="R591" s="37"/>
    </row>
    <row r="592" spans="1:18" ht="21" customHeight="1">
      <c r="A592" s="17"/>
      <c r="B592" s="72"/>
      <c r="C592" s="48"/>
      <c r="D592" s="326"/>
      <c r="E592" s="89"/>
      <c r="F592" s="89"/>
      <c r="G592" s="89"/>
      <c r="H592" s="58"/>
      <c r="I592" s="76"/>
      <c r="J592" s="77"/>
      <c r="K592" s="25"/>
      <c r="L592" s="53"/>
      <c r="M592" s="54"/>
      <c r="N592" s="92"/>
      <c r="O592" s="56"/>
      <c r="P592" s="79"/>
      <c r="Q592" s="31"/>
      <c r="R592" s="58"/>
    </row>
    <row r="593" spans="1:18" ht="21" customHeight="1">
      <c r="A593" s="13"/>
      <c r="B593" s="81"/>
      <c r="C593" s="60"/>
      <c r="D593" s="297"/>
      <c r="E593" s="62"/>
      <c r="F593" s="62"/>
      <c r="G593" s="62"/>
      <c r="H593" s="37"/>
      <c r="I593" s="64"/>
      <c r="J593" s="85"/>
      <c r="K593" s="40"/>
      <c r="L593" s="67"/>
      <c r="M593" s="68"/>
      <c r="N593" s="69"/>
      <c r="O593" s="86"/>
      <c r="P593" s="93"/>
      <c r="Q593" s="46"/>
      <c r="R593" s="37"/>
    </row>
    <row r="594" spans="1:18" ht="21" customHeight="1">
      <c r="A594" s="18"/>
      <c r="B594" s="72"/>
      <c r="C594" s="48"/>
      <c r="D594" s="306"/>
      <c r="E594" s="74"/>
      <c r="F594" s="74"/>
      <c r="G594" s="74"/>
      <c r="H594" s="22"/>
      <c r="I594" s="76"/>
      <c r="J594" s="116"/>
      <c r="K594" s="25"/>
      <c r="L594" s="53"/>
      <c r="M594" s="54"/>
      <c r="N594" s="78"/>
      <c r="O594" s="96"/>
      <c r="P594" s="79"/>
      <c r="Q594" s="31"/>
      <c r="R594" s="58"/>
    </row>
    <row r="595" spans="1:18" ht="21" customHeight="1">
      <c r="A595" s="13"/>
      <c r="B595" s="81"/>
      <c r="C595" s="60"/>
      <c r="D595" s="297"/>
      <c r="E595" s="62"/>
      <c r="F595" s="97"/>
      <c r="G595" s="97"/>
      <c r="H595" s="63"/>
      <c r="I595" s="64"/>
      <c r="J595" s="85"/>
      <c r="K595" s="40"/>
      <c r="L595" s="67"/>
      <c r="M595" s="68"/>
      <c r="N595" s="43"/>
      <c r="O595" s="86"/>
      <c r="P595" s="93"/>
      <c r="Q595" s="46"/>
      <c r="R595" s="37"/>
    </row>
    <row r="596" spans="1:18" ht="21" customHeight="1">
      <c r="A596" s="18"/>
      <c r="B596" s="72"/>
      <c r="C596" s="48"/>
      <c r="D596" s="326"/>
      <c r="E596" s="74"/>
      <c r="F596" s="74"/>
      <c r="G596" s="74"/>
      <c r="H596" s="22"/>
      <c r="I596" s="76"/>
      <c r="J596" s="116"/>
      <c r="K596" s="25"/>
      <c r="L596" s="53"/>
      <c r="M596" s="54"/>
      <c r="N596" s="78"/>
      <c r="O596" s="96"/>
      <c r="P596" s="79"/>
      <c r="Q596" s="31"/>
      <c r="R596" s="58"/>
    </row>
    <row r="597" spans="1:18" ht="21" customHeight="1">
      <c r="A597" s="13"/>
      <c r="B597" s="81"/>
      <c r="C597" s="60"/>
      <c r="D597" s="297"/>
      <c r="E597" s="62"/>
      <c r="F597" s="97"/>
      <c r="G597" s="97"/>
      <c r="H597" s="63"/>
      <c r="I597" s="64"/>
      <c r="J597" s="85"/>
      <c r="K597" s="40"/>
      <c r="L597" s="67"/>
      <c r="M597" s="68"/>
      <c r="N597" s="43"/>
      <c r="O597" s="86"/>
      <c r="P597" s="93"/>
      <c r="Q597" s="46"/>
      <c r="R597" s="37"/>
    </row>
    <row r="598" spans="1:18" ht="21" customHeight="1">
      <c r="A598" s="17"/>
      <c r="B598" s="72"/>
      <c r="C598" s="48"/>
      <c r="D598" s="99"/>
      <c r="E598" s="89"/>
      <c r="F598" s="74"/>
      <c r="G598" s="74"/>
      <c r="H598" s="75"/>
      <c r="I598" s="76"/>
      <c r="J598" s="77"/>
      <c r="K598" s="25"/>
      <c r="L598" s="53"/>
      <c r="M598" s="54"/>
      <c r="N598" s="95"/>
      <c r="O598" s="96"/>
      <c r="P598" s="79"/>
      <c r="Q598" s="31"/>
      <c r="R598" s="58"/>
    </row>
    <row r="599" spans="1:18" ht="21" customHeight="1">
      <c r="A599" s="13"/>
      <c r="B599" s="81"/>
      <c r="C599" s="60"/>
      <c r="D599" s="61"/>
      <c r="E599" s="62"/>
      <c r="F599" s="97"/>
      <c r="G599" s="97"/>
      <c r="H599" s="84"/>
      <c r="I599" s="64"/>
      <c r="J599" s="85"/>
      <c r="K599" s="40"/>
      <c r="L599" s="67"/>
      <c r="M599" s="68"/>
      <c r="N599" s="105"/>
      <c r="O599" s="86"/>
      <c r="P599" s="93"/>
      <c r="Q599" s="46"/>
      <c r="R599" s="37"/>
    </row>
    <row r="600" spans="1:18" ht="21" customHeight="1">
      <c r="A600" s="17"/>
      <c r="B600" s="72"/>
      <c r="C600" s="48"/>
      <c r="D600" s="306"/>
      <c r="E600" s="74"/>
      <c r="F600" s="106"/>
      <c r="G600" s="106"/>
      <c r="H600" s="107"/>
      <c r="I600" s="76"/>
      <c r="J600" s="116"/>
      <c r="K600" s="25"/>
      <c r="L600" s="53"/>
      <c r="M600" s="54"/>
      <c r="N600" s="95"/>
      <c r="O600" s="96"/>
      <c r="P600" s="79"/>
      <c r="Q600" s="31"/>
      <c r="R600" s="58"/>
    </row>
    <row r="601" spans="1:18" ht="21" customHeight="1">
      <c r="A601" s="13"/>
      <c r="B601" s="81"/>
      <c r="C601" s="60"/>
      <c r="D601" s="297"/>
      <c r="E601" s="62"/>
      <c r="F601" s="108"/>
      <c r="G601" s="108"/>
      <c r="H601" s="37"/>
      <c r="I601" s="64"/>
      <c r="J601" s="85"/>
      <c r="K601" s="40"/>
      <c r="L601" s="67"/>
      <c r="M601" s="68"/>
      <c r="N601" s="43"/>
      <c r="O601" s="86"/>
      <c r="P601" s="93"/>
      <c r="Q601" s="46"/>
      <c r="R601" s="37"/>
    </row>
    <row r="602" spans="1:18" ht="21" customHeight="1">
      <c r="A602" s="17"/>
      <c r="B602" s="103"/>
      <c r="C602" s="48"/>
      <c r="D602" s="326"/>
      <c r="E602" s="89"/>
      <c r="F602" s="106"/>
      <c r="G602" s="106"/>
      <c r="H602" s="107"/>
      <c r="I602" s="76"/>
      <c r="J602" s="116"/>
      <c r="K602" s="25"/>
      <c r="L602" s="53"/>
      <c r="M602" s="54"/>
      <c r="N602" s="95"/>
      <c r="O602" s="96"/>
      <c r="P602" s="79"/>
      <c r="Q602" s="31"/>
      <c r="R602" s="58"/>
    </row>
    <row r="603" spans="1:18" ht="21" customHeight="1">
      <c r="A603" s="13"/>
      <c r="B603" s="104"/>
      <c r="C603" s="60"/>
      <c r="D603" s="297"/>
      <c r="E603" s="62"/>
      <c r="F603" s="108"/>
      <c r="G603" s="108"/>
      <c r="H603" s="37"/>
      <c r="I603" s="64"/>
      <c r="J603" s="85"/>
      <c r="K603" s="40"/>
      <c r="L603" s="67"/>
      <c r="M603" s="68"/>
      <c r="N603" s="43"/>
      <c r="O603" s="86"/>
      <c r="P603" s="93"/>
      <c r="Q603" s="46"/>
      <c r="R603" s="37"/>
    </row>
    <row r="604" spans="1:18" ht="21" customHeight="1">
      <c r="A604" s="17"/>
      <c r="B604" s="103"/>
      <c r="C604" s="48"/>
      <c r="D604" s="326"/>
      <c r="E604" s="89"/>
      <c r="F604" s="106"/>
      <c r="G604" s="106"/>
      <c r="H604" s="58"/>
      <c r="I604" s="76"/>
      <c r="J604" s="116"/>
      <c r="K604" s="25"/>
      <c r="L604" s="53"/>
      <c r="M604" s="54"/>
      <c r="N604" s="95"/>
      <c r="O604" s="96"/>
      <c r="P604" s="79"/>
      <c r="Q604" s="31"/>
      <c r="R604" s="58"/>
    </row>
    <row r="605" spans="1:18" ht="21" customHeight="1">
      <c r="A605" s="13"/>
      <c r="B605" s="104"/>
      <c r="C605" s="60"/>
      <c r="D605" s="297"/>
      <c r="E605" s="62"/>
      <c r="F605" s="108"/>
      <c r="G605" s="108"/>
      <c r="H605" s="37"/>
      <c r="I605" s="64"/>
      <c r="J605" s="85"/>
      <c r="K605" s="40"/>
      <c r="L605" s="67"/>
      <c r="M605" s="68"/>
      <c r="N605" s="43"/>
      <c r="O605" s="86"/>
      <c r="P605" s="93"/>
      <c r="Q605" s="46"/>
      <c r="R605" s="37"/>
    </row>
    <row r="606" spans="1:18" ht="21" customHeight="1">
      <c r="A606" s="17"/>
      <c r="B606" s="103"/>
      <c r="C606" s="48"/>
      <c r="D606" s="326"/>
      <c r="E606" s="89"/>
      <c r="F606" s="106"/>
      <c r="G606" s="106"/>
      <c r="H606" s="58"/>
      <c r="I606" s="76"/>
      <c r="J606" s="116"/>
      <c r="K606" s="25"/>
      <c r="L606" s="53"/>
      <c r="M606" s="54"/>
      <c r="N606" s="95"/>
      <c r="O606" s="96"/>
      <c r="P606" s="79"/>
      <c r="Q606" s="31"/>
      <c r="R606" s="58"/>
    </row>
    <row r="607" spans="1:18" ht="21" customHeight="1">
      <c r="A607" s="13"/>
      <c r="B607" s="104"/>
      <c r="C607" s="60"/>
      <c r="D607" s="297"/>
      <c r="E607" s="62"/>
      <c r="F607" s="108"/>
      <c r="G607" s="108"/>
      <c r="H607" s="37"/>
      <c r="I607" s="64"/>
      <c r="J607" s="85"/>
      <c r="K607" s="40"/>
      <c r="L607" s="67"/>
      <c r="M607" s="68"/>
      <c r="N607" s="43"/>
      <c r="O607" s="86"/>
      <c r="P607" s="93"/>
      <c r="Q607" s="46"/>
      <c r="R607" s="37"/>
    </row>
    <row r="608" spans="1:18" ht="21" customHeight="1">
      <c r="A608" s="17"/>
      <c r="B608" s="72"/>
      <c r="C608" s="48"/>
      <c r="D608" s="306"/>
      <c r="E608" s="89"/>
      <c r="F608" s="89"/>
      <c r="G608" s="89"/>
      <c r="H608" s="94"/>
      <c r="I608" s="76"/>
      <c r="J608" s="116"/>
      <c r="K608" s="25"/>
      <c r="L608" s="53"/>
      <c r="M608" s="54"/>
      <c r="N608" s="95"/>
      <c r="O608" s="56"/>
      <c r="P608" s="79"/>
      <c r="Q608" s="31"/>
      <c r="R608" s="58"/>
    </row>
    <row r="609" spans="1:18" ht="21" customHeight="1">
      <c r="A609" s="13"/>
      <c r="B609" s="81"/>
      <c r="C609" s="60"/>
      <c r="D609" s="297"/>
      <c r="E609" s="62"/>
      <c r="F609" s="62"/>
      <c r="G609" s="62"/>
      <c r="H609" s="98"/>
      <c r="I609" s="64"/>
      <c r="J609" s="85"/>
      <c r="K609" s="40"/>
      <c r="L609" s="67"/>
      <c r="M609" s="68"/>
      <c r="N609" s="43"/>
      <c r="O609" s="86"/>
      <c r="P609" s="93"/>
      <c r="Q609" s="46"/>
      <c r="R609" s="37"/>
    </row>
    <row r="610" spans="1:18" ht="21" customHeight="1">
      <c r="A610" s="17"/>
      <c r="B610" s="72"/>
      <c r="C610" s="48"/>
      <c r="D610" s="326"/>
      <c r="E610" s="89"/>
      <c r="F610" s="89"/>
      <c r="G610" s="89"/>
      <c r="H610" s="94"/>
      <c r="I610" s="76"/>
      <c r="J610" s="116"/>
      <c r="K610" s="25"/>
      <c r="L610" s="53"/>
      <c r="M610" s="54"/>
      <c r="N610" s="95"/>
      <c r="O610" s="56"/>
      <c r="P610" s="79"/>
      <c r="Q610" s="31"/>
      <c r="R610" s="58"/>
    </row>
    <row r="611" spans="1:18" ht="21" customHeight="1">
      <c r="A611" s="13"/>
      <c r="B611" s="81"/>
      <c r="C611" s="60"/>
      <c r="D611" s="297"/>
      <c r="E611" s="62"/>
      <c r="F611" s="62"/>
      <c r="G611" s="62"/>
      <c r="H611" s="98"/>
      <c r="I611" s="64"/>
      <c r="J611" s="85"/>
      <c r="K611" s="40"/>
      <c r="L611" s="67"/>
      <c r="M611" s="68"/>
      <c r="N611" s="43"/>
      <c r="O611" s="86"/>
      <c r="P611" s="93"/>
      <c r="Q611" s="46"/>
      <c r="R611" s="37"/>
    </row>
    <row r="612" spans="1:18" ht="21" customHeight="1">
      <c r="A612" s="17"/>
      <c r="B612" s="72"/>
      <c r="C612" s="48"/>
      <c r="D612" s="99"/>
      <c r="E612" s="89"/>
      <c r="F612" s="106"/>
      <c r="G612" s="106"/>
      <c r="H612" s="22"/>
      <c r="I612" s="76"/>
      <c r="J612" s="77"/>
      <c r="K612" s="25"/>
      <c r="L612" s="53"/>
      <c r="M612" s="54"/>
      <c r="N612" s="95"/>
      <c r="O612" s="56"/>
      <c r="P612" s="79"/>
      <c r="Q612" s="31"/>
      <c r="R612" s="58"/>
    </row>
    <row r="613" spans="1:18" ht="21" customHeight="1">
      <c r="A613" s="13"/>
      <c r="B613" s="81"/>
      <c r="C613" s="60"/>
      <c r="D613" s="61"/>
      <c r="E613" s="62"/>
      <c r="F613" s="108"/>
      <c r="G613" s="108"/>
      <c r="H613" s="100"/>
      <c r="I613" s="64"/>
      <c r="J613" s="85"/>
      <c r="K613" s="40"/>
      <c r="L613" s="67"/>
      <c r="M613" s="68"/>
      <c r="N613" s="43"/>
      <c r="O613" s="86"/>
      <c r="P613" s="93"/>
      <c r="Q613" s="46"/>
      <c r="R613" s="37"/>
    </row>
    <row r="614" spans="1:18" ht="21" customHeight="1">
      <c r="A614" s="17"/>
      <c r="B614" s="72"/>
      <c r="C614" s="48"/>
      <c r="D614" s="99"/>
      <c r="E614" s="89"/>
      <c r="F614" s="106"/>
      <c r="G614" s="106"/>
      <c r="H614" s="22"/>
      <c r="I614" s="76"/>
      <c r="J614" s="77"/>
      <c r="K614" s="25"/>
      <c r="L614" s="53"/>
      <c r="M614" s="54"/>
      <c r="N614" s="95"/>
      <c r="O614" s="56"/>
      <c r="P614" s="79"/>
      <c r="Q614" s="109"/>
      <c r="R614" s="58"/>
    </row>
    <row r="615" spans="1:18" ht="21" customHeight="1">
      <c r="A615" s="13"/>
      <c r="B615" s="81"/>
      <c r="C615" s="60"/>
      <c r="D615" s="61"/>
      <c r="E615" s="62"/>
      <c r="F615" s="108"/>
      <c r="G615" s="108"/>
      <c r="H615" s="63"/>
      <c r="I615" s="64"/>
      <c r="J615" s="85"/>
      <c r="K615" s="40"/>
      <c r="L615" s="110"/>
      <c r="M615" s="54"/>
      <c r="N615" s="101"/>
      <c r="O615" s="111"/>
      <c r="P615" s="102"/>
      <c r="Q615" s="112"/>
      <c r="R615" s="94"/>
    </row>
    <row r="616" spans="1:18" ht="21" customHeight="1">
      <c r="A616" s="17"/>
      <c r="B616" s="72"/>
      <c r="C616" s="113"/>
      <c r="D616" s="114"/>
      <c r="E616" s="115"/>
      <c r="F616" s="116"/>
      <c r="G616" s="116"/>
      <c r="H616" s="117"/>
      <c r="I616" s="118"/>
      <c r="J616" s="119"/>
      <c r="K616" s="120"/>
      <c r="L616" s="121"/>
      <c r="M616" s="122"/>
      <c r="N616" s="92"/>
      <c r="O616" s="56"/>
      <c r="P616" s="79"/>
      <c r="Q616" s="31"/>
      <c r="R616" s="58"/>
    </row>
    <row r="617" spans="1:18" ht="21" customHeight="1" thickBot="1">
      <c r="A617" s="123"/>
      <c r="B617" s="141"/>
      <c r="C617" s="125"/>
      <c r="D617" s="126"/>
      <c r="E617" s="127"/>
      <c r="F617" s="128"/>
      <c r="G617" s="128"/>
      <c r="H617" s="129"/>
      <c r="I617" s="130"/>
      <c r="J617" s="131"/>
      <c r="K617" s="132"/>
      <c r="L617" s="133"/>
      <c r="M617" s="134"/>
      <c r="N617" s="135"/>
      <c r="O617" s="136"/>
      <c r="P617" s="137"/>
      <c r="Q617" s="138"/>
      <c r="R617" s="139"/>
    </row>
    <row r="618" spans="1:18" ht="21" customHeight="1" thickTop="1">
      <c r="A618" s="142"/>
      <c r="B618" s="19"/>
      <c r="C618" s="20"/>
      <c r="D618" s="20"/>
      <c r="E618" s="21"/>
      <c r="F618" s="21"/>
      <c r="G618" s="21"/>
      <c r="H618" s="22"/>
      <c r="I618" s="23"/>
      <c r="J618" s="24"/>
      <c r="K618" s="25"/>
      <c r="L618" s="26"/>
      <c r="M618" s="27"/>
      <c r="N618" s="28"/>
      <c r="O618" s="29"/>
      <c r="P618" s="30"/>
      <c r="Q618" s="31"/>
      <c r="R618" s="32"/>
    </row>
    <row r="619" spans="1:18" ht="21" customHeight="1">
      <c r="A619" s="340"/>
      <c r="B619" s="33"/>
      <c r="C619" s="34"/>
      <c r="D619" s="35"/>
      <c r="E619" s="36"/>
      <c r="F619" s="36"/>
      <c r="G619" s="36"/>
      <c r="H619" s="37"/>
      <c r="I619" s="38"/>
      <c r="J619" s="39"/>
      <c r="K619" s="40"/>
      <c r="L619" s="41"/>
      <c r="M619" s="42"/>
      <c r="N619" s="43"/>
      <c r="O619" s="44"/>
      <c r="P619" s="45"/>
      <c r="Q619" s="46"/>
      <c r="R619" s="37"/>
    </row>
    <row r="620" spans="1:18" ht="21" customHeight="1">
      <c r="A620" s="17"/>
      <c r="B620" s="47"/>
      <c r="C620" s="48"/>
      <c r="D620" s="329"/>
      <c r="E620" s="50"/>
      <c r="F620" s="50"/>
      <c r="G620" s="50"/>
      <c r="H620" s="22"/>
      <c r="I620" s="51"/>
      <c r="J620" s="52"/>
      <c r="K620" s="25"/>
      <c r="L620" s="53"/>
      <c r="M620" s="54"/>
      <c r="N620" s="55"/>
      <c r="O620" s="56"/>
      <c r="P620" s="57"/>
      <c r="Q620" s="31"/>
      <c r="R620" s="58"/>
    </row>
    <row r="621" spans="1:18" ht="21" customHeight="1">
      <c r="A621" s="13"/>
      <c r="B621" s="59"/>
      <c r="C621" s="60"/>
      <c r="D621" s="297"/>
      <c r="E621" s="62"/>
      <c r="F621" s="62"/>
      <c r="G621" s="62"/>
      <c r="H621" s="63"/>
      <c r="I621" s="64"/>
      <c r="J621" s="85"/>
      <c r="K621" s="66"/>
      <c r="L621" s="67"/>
      <c r="M621" s="68"/>
      <c r="N621" s="69"/>
      <c r="O621" s="44"/>
      <c r="P621" s="70"/>
      <c r="Q621" s="46"/>
      <c r="R621" s="37"/>
    </row>
    <row r="622" spans="1:18" ht="21" customHeight="1">
      <c r="A622" s="71"/>
      <c r="B622" s="72"/>
      <c r="C622" s="16"/>
      <c r="D622" s="73"/>
      <c r="E622" s="74"/>
      <c r="F622" s="74"/>
      <c r="G622" s="74"/>
      <c r="H622" s="75"/>
      <c r="I622" s="140"/>
      <c r="J622" s="116"/>
      <c r="K622" s="25"/>
      <c r="L622" s="53"/>
      <c r="M622" s="54"/>
      <c r="N622" s="78"/>
      <c r="O622" s="56"/>
      <c r="P622" s="79"/>
      <c r="Q622" s="31"/>
      <c r="R622" s="58"/>
    </row>
    <row r="623" spans="1:18" ht="21" customHeight="1">
      <c r="A623" s="80"/>
      <c r="B623" s="81"/>
      <c r="C623" s="60"/>
      <c r="D623" s="296"/>
      <c r="E623" s="62"/>
      <c r="F623" s="83"/>
      <c r="G623" s="83"/>
      <c r="H623" s="84"/>
      <c r="I623" s="64"/>
      <c r="J623" s="85"/>
      <c r="K623" s="40"/>
      <c r="L623" s="67"/>
      <c r="M623" s="68"/>
      <c r="N623" s="43"/>
      <c r="O623" s="86"/>
      <c r="P623" s="87"/>
      <c r="Q623" s="46"/>
      <c r="R623" s="37"/>
    </row>
    <row r="624" spans="1:18" ht="21" customHeight="1">
      <c r="A624" s="71"/>
      <c r="B624" s="72"/>
      <c r="C624" s="48"/>
      <c r="D624" s="88"/>
      <c r="E624" s="89"/>
      <c r="F624" s="89"/>
      <c r="G624" s="89"/>
      <c r="H624" s="75"/>
      <c r="I624" s="76"/>
      <c r="J624" s="116"/>
      <c r="K624" s="25"/>
      <c r="L624" s="53"/>
      <c r="M624" s="54"/>
      <c r="N624" s="55"/>
      <c r="O624" s="56"/>
      <c r="P624" s="79"/>
      <c r="Q624" s="31"/>
      <c r="R624" s="58"/>
    </row>
    <row r="625" spans="1:18" ht="21" customHeight="1">
      <c r="A625" s="80"/>
      <c r="B625" s="81"/>
      <c r="C625" s="60"/>
      <c r="D625" s="90"/>
      <c r="E625" s="62"/>
      <c r="F625" s="62"/>
      <c r="G625" s="62"/>
      <c r="H625" s="84"/>
      <c r="I625" s="64"/>
      <c r="J625" s="85"/>
      <c r="K625" s="40"/>
      <c r="L625" s="67"/>
      <c r="M625" s="68"/>
      <c r="N625" s="69"/>
      <c r="O625" s="86"/>
      <c r="P625" s="87"/>
      <c r="Q625" s="46"/>
      <c r="R625" s="37"/>
    </row>
    <row r="626" spans="1:18" ht="21" customHeight="1">
      <c r="A626" s="17"/>
      <c r="B626" s="72"/>
      <c r="C626" s="48"/>
      <c r="D626" s="91"/>
      <c r="E626" s="89"/>
      <c r="F626" s="89"/>
      <c r="G626" s="89"/>
      <c r="H626" s="58"/>
      <c r="I626" s="76"/>
      <c r="J626" s="116"/>
      <c r="K626" s="25"/>
      <c r="L626" s="53"/>
      <c r="M626" s="54"/>
      <c r="N626" s="92"/>
      <c r="O626" s="56"/>
      <c r="P626" s="79"/>
      <c r="Q626" s="31"/>
      <c r="R626" s="58"/>
    </row>
    <row r="627" spans="1:18" ht="21" customHeight="1">
      <c r="A627" s="80"/>
      <c r="B627" s="81"/>
      <c r="C627" s="60"/>
      <c r="D627" s="61"/>
      <c r="E627" s="62"/>
      <c r="F627" s="62"/>
      <c r="G627" s="62"/>
      <c r="H627" s="84"/>
      <c r="I627" s="64"/>
      <c r="J627" s="85"/>
      <c r="K627" s="40"/>
      <c r="L627" s="67"/>
      <c r="M627" s="68"/>
      <c r="N627" s="69"/>
      <c r="O627" s="86"/>
      <c r="P627" s="93"/>
      <c r="Q627" s="46"/>
      <c r="R627" s="37"/>
    </row>
    <row r="628" spans="1:18" ht="21" customHeight="1">
      <c r="A628" s="17"/>
      <c r="B628" s="72"/>
      <c r="C628" s="48"/>
      <c r="D628" s="91"/>
      <c r="E628" s="89"/>
      <c r="F628" s="89"/>
      <c r="G628" s="89"/>
      <c r="H628" s="94"/>
      <c r="I628" s="76"/>
      <c r="J628" s="116"/>
      <c r="K628" s="25"/>
      <c r="L628" s="53"/>
      <c r="M628" s="54"/>
      <c r="N628" s="92"/>
      <c r="O628" s="56"/>
      <c r="P628" s="79"/>
      <c r="Q628" s="31"/>
      <c r="R628" s="58"/>
    </row>
    <row r="629" spans="1:18" ht="21" customHeight="1">
      <c r="A629" s="13"/>
      <c r="B629" s="81"/>
      <c r="C629" s="60"/>
      <c r="D629" s="61"/>
      <c r="E629" s="62"/>
      <c r="F629" s="62"/>
      <c r="G629" s="62"/>
      <c r="H629" s="37"/>
      <c r="I629" s="64"/>
      <c r="J629" s="85"/>
      <c r="K629" s="40"/>
      <c r="L629" s="67"/>
      <c r="M629" s="68"/>
      <c r="N629" s="69"/>
      <c r="O629" s="86"/>
      <c r="P629" s="93"/>
      <c r="Q629" s="46"/>
      <c r="R629" s="37"/>
    </row>
    <row r="630" spans="1:18" ht="21" customHeight="1">
      <c r="A630" s="18"/>
      <c r="B630" s="72"/>
      <c r="C630" s="48"/>
      <c r="D630" s="91"/>
      <c r="E630" s="89"/>
      <c r="F630" s="74"/>
      <c r="G630" s="74"/>
      <c r="H630" s="94"/>
      <c r="I630" s="76"/>
      <c r="J630" s="116"/>
      <c r="K630" s="25"/>
      <c r="L630" s="53"/>
      <c r="M630" s="54"/>
      <c r="N630" s="95"/>
      <c r="O630" s="96"/>
      <c r="P630" s="79"/>
      <c r="Q630" s="31"/>
      <c r="R630" s="58"/>
    </row>
    <row r="631" spans="1:18" ht="21" customHeight="1">
      <c r="A631" s="13"/>
      <c r="B631" s="81"/>
      <c r="C631" s="14"/>
      <c r="D631" s="61"/>
      <c r="E631" s="62"/>
      <c r="F631" s="97"/>
      <c r="G631" s="97"/>
      <c r="H631" s="98"/>
      <c r="I631" s="64"/>
      <c r="J631" s="85"/>
      <c r="K631" s="40"/>
      <c r="L631" s="67"/>
      <c r="M631" s="68"/>
      <c r="N631" s="43"/>
      <c r="O631" s="86"/>
      <c r="P631" s="93"/>
      <c r="Q631" s="46"/>
      <c r="R631" s="37"/>
    </row>
    <row r="632" spans="1:18" ht="21" customHeight="1">
      <c r="A632" s="17"/>
      <c r="B632" s="72"/>
      <c r="C632" s="48"/>
      <c r="D632" s="99"/>
      <c r="E632" s="89"/>
      <c r="F632" s="74"/>
      <c r="G632" s="74"/>
      <c r="H632" s="22"/>
      <c r="I632" s="76"/>
      <c r="J632" s="116"/>
      <c r="K632" s="25"/>
      <c r="L632" s="53"/>
      <c r="M632" s="54"/>
      <c r="N632" s="95"/>
      <c r="O632" s="96"/>
      <c r="P632" s="79"/>
      <c r="Q632" s="31"/>
      <c r="R632" s="58"/>
    </row>
    <row r="633" spans="1:18" ht="21" customHeight="1">
      <c r="A633" s="13"/>
      <c r="B633" s="81"/>
      <c r="C633" s="14"/>
      <c r="D633" s="61"/>
      <c r="E633" s="62"/>
      <c r="F633" s="97"/>
      <c r="G633" s="97"/>
      <c r="H633" s="100"/>
      <c r="I633" s="64"/>
      <c r="J633" s="85"/>
      <c r="K633" s="40"/>
      <c r="L633" s="67"/>
      <c r="M633" s="68"/>
      <c r="N633" s="43"/>
      <c r="O633" s="86"/>
      <c r="P633" s="93"/>
      <c r="Q633" s="46"/>
      <c r="R633" s="37"/>
    </row>
    <row r="634" spans="1:18" ht="21" customHeight="1">
      <c r="A634" s="18"/>
      <c r="B634" s="72"/>
      <c r="C634" s="48"/>
      <c r="D634" s="99"/>
      <c r="E634" s="89"/>
      <c r="F634" s="74"/>
      <c r="G634" s="74"/>
      <c r="H634" s="22"/>
      <c r="I634" s="76"/>
      <c r="J634" s="116"/>
      <c r="K634" s="25"/>
      <c r="L634" s="53"/>
      <c r="M634" s="54"/>
      <c r="N634" s="95"/>
      <c r="O634" s="96"/>
      <c r="P634" s="79"/>
      <c r="Q634" s="31"/>
      <c r="R634" s="58"/>
    </row>
    <row r="635" spans="1:18" ht="21" customHeight="1">
      <c r="A635" s="13"/>
      <c r="B635" s="81"/>
      <c r="C635" s="60"/>
      <c r="D635" s="61"/>
      <c r="E635" s="62"/>
      <c r="F635" s="97"/>
      <c r="G635" s="97"/>
      <c r="H635" s="63"/>
      <c r="I635" s="64"/>
      <c r="J635" s="85"/>
      <c r="K635" s="40"/>
      <c r="L635" s="67"/>
      <c r="M635" s="68"/>
      <c r="N635" s="101"/>
      <c r="O635" s="86"/>
      <c r="P635" s="102"/>
      <c r="Q635" s="46"/>
      <c r="R635" s="37"/>
    </row>
    <row r="636" spans="1:18" ht="21" customHeight="1">
      <c r="A636" s="17"/>
      <c r="B636" s="72"/>
      <c r="C636" s="48"/>
      <c r="D636" s="99"/>
      <c r="E636" s="89"/>
      <c r="F636" s="89"/>
      <c r="G636" s="89"/>
      <c r="H636" s="58"/>
      <c r="I636" s="76"/>
      <c r="J636" s="116"/>
      <c r="K636" s="25"/>
      <c r="L636" s="53"/>
      <c r="M636" s="54"/>
      <c r="N636" s="92"/>
      <c r="O636" s="56"/>
      <c r="P636" s="79"/>
      <c r="Q636" s="31"/>
      <c r="R636" s="58"/>
    </row>
    <row r="637" spans="1:18" ht="21" customHeight="1">
      <c r="A637" s="13"/>
      <c r="B637" s="81"/>
      <c r="C637" s="60"/>
      <c r="D637" s="61"/>
      <c r="E637" s="62"/>
      <c r="F637" s="62"/>
      <c r="G637" s="62"/>
      <c r="H637" s="37"/>
      <c r="I637" s="64"/>
      <c r="J637" s="85"/>
      <c r="K637" s="40"/>
      <c r="L637" s="67"/>
      <c r="M637" s="68"/>
      <c r="N637" s="69"/>
      <c r="O637" s="86"/>
      <c r="P637" s="93"/>
      <c r="Q637" s="46"/>
      <c r="R637" s="37"/>
    </row>
    <row r="638" spans="1:18" ht="21" customHeight="1">
      <c r="A638" s="18"/>
      <c r="B638" s="72"/>
      <c r="C638" s="48"/>
      <c r="D638" s="91"/>
      <c r="E638" s="89"/>
      <c r="F638" s="74"/>
      <c r="G638" s="74"/>
      <c r="H638" s="22"/>
      <c r="I638" s="76"/>
      <c r="J638" s="116"/>
      <c r="K638" s="25"/>
      <c r="L638" s="53"/>
      <c r="M638" s="54"/>
      <c r="N638" s="78"/>
      <c r="O638" s="96"/>
      <c r="P638" s="79"/>
      <c r="Q638" s="31"/>
      <c r="R638" s="58"/>
    </row>
    <row r="639" spans="1:18" ht="21" customHeight="1">
      <c r="A639" s="13"/>
      <c r="B639" s="81"/>
      <c r="C639" s="60"/>
      <c r="D639" s="61"/>
      <c r="E639" s="62"/>
      <c r="F639" s="97"/>
      <c r="G639" s="97"/>
      <c r="H639" s="63"/>
      <c r="I639" s="64"/>
      <c r="J639" s="85"/>
      <c r="K639" s="40"/>
      <c r="L639" s="67"/>
      <c r="M639" s="68"/>
      <c r="N639" s="43"/>
      <c r="O639" s="86"/>
      <c r="P639" s="93"/>
      <c r="Q639" s="46"/>
      <c r="R639" s="37"/>
    </row>
    <row r="640" spans="1:18" ht="21" customHeight="1">
      <c r="A640" s="18"/>
      <c r="B640" s="72"/>
      <c r="C640" s="48"/>
      <c r="D640" s="99"/>
      <c r="E640" s="89"/>
      <c r="F640" s="74"/>
      <c r="G640" s="74"/>
      <c r="H640" s="22"/>
      <c r="I640" s="76"/>
      <c r="J640" s="116"/>
      <c r="K640" s="25"/>
      <c r="L640" s="53"/>
      <c r="M640" s="54"/>
      <c r="N640" s="78"/>
      <c r="O640" s="96"/>
      <c r="P640" s="79"/>
      <c r="Q640" s="31"/>
      <c r="R640" s="58"/>
    </row>
    <row r="641" spans="1:18" ht="21" customHeight="1">
      <c r="A641" s="13"/>
      <c r="B641" s="81"/>
      <c r="C641" s="60"/>
      <c r="D641" s="61"/>
      <c r="E641" s="62"/>
      <c r="F641" s="97"/>
      <c r="G641" s="97"/>
      <c r="H641" s="63"/>
      <c r="I641" s="64"/>
      <c r="J641" s="85"/>
      <c r="K641" s="40"/>
      <c r="L641" s="67"/>
      <c r="M641" s="68"/>
      <c r="N641" s="43"/>
      <c r="O641" s="86"/>
      <c r="P641" s="93"/>
      <c r="Q641" s="46"/>
      <c r="R641" s="37"/>
    </row>
    <row r="642" spans="1:18" ht="21" customHeight="1">
      <c r="A642" s="17"/>
      <c r="B642" s="72"/>
      <c r="C642" s="48"/>
      <c r="D642" s="99"/>
      <c r="E642" s="89"/>
      <c r="F642" s="74"/>
      <c r="G642" s="74"/>
      <c r="H642" s="75"/>
      <c r="I642" s="76"/>
      <c r="J642" s="116"/>
      <c r="K642" s="25"/>
      <c r="L642" s="53"/>
      <c r="M642" s="54"/>
      <c r="N642" s="95"/>
      <c r="O642" s="96"/>
      <c r="P642" s="79"/>
      <c r="Q642" s="31"/>
      <c r="R642" s="58"/>
    </row>
    <row r="643" spans="1:18" ht="21" customHeight="1">
      <c r="A643" s="13"/>
      <c r="B643" s="81"/>
      <c r="C643" s="60"/>
      <c r="D643" s="61"/>
      <c r="E643" s="62"/>
      <c r="F643" s="97"/>
      <c r="G643" s="97"/>
      <c r="H643" s="84"/>
      <c r="I643" s="64"/>
      <c r="J643" s="85"/>
      <c r="K643" s="40"/>
      <c r="L643" s="67"/>
      <c r="M643" s="68"/>
      <c r="N643" s="105"/>
      <c r="O643" s="86"/>
      <c r="P643" s="93"/>
      <c r="Q643" s="46"/>
      <c r="R643" s="37"/>
    </row>
    <row r="644" spans="1:18" ht="21" customHeight="1">
      <c r="A644" s="17"/>
      <c r="B644" s="103"/>
      <c r="C644" s="48"/>
      <c r="D644" s="99"/>
      <c r="E644" s="89"/>
      <c r="F644" s="106"/>
      <c r="G644" s="106"/>
      <c r="H644" s="107"/>
      <c r="I644" s="76"/>
      <c r="J644" s="116"/>
      <c r="K644" s="25"/>
      <c r="L644" s="53"/>
      <c r="M644" s="54"/>
      <c r="N644" s="95"/>
      <c r="O644" s="96"/>
      <c r="P644" s="79"/>
      <c r="Q644" s="31"/>
      <c r="R644" s="58"/>
    </row>
    <row r="645" spans="1:18" ht="21" customHeight="1">
      <c r="A645" s="13"/>
      <c r="B645" s="104"/>
      <c r="C645" s="60"/>
      <c r="D645" s="61"/>
      <c r="E645" s="62"/>
      <c r="F645" s="108"/>
      <c r="G645" s="108"/>
      <c r="H645" s="37"/>
      <c r="I645" s="64"/>
      <c r="J645" s="85"/>
      <c r="K645" s="40"/>
      <c r="L645" s="67"/>
      <c r="M645" s="68"/>
      <c r="N645" s="43"/>
      <c r="O645" s="86"/>
      <c r="P645" s="93"/>
      <c r="Q645" s="46"/>
      <c r="R645" s="37"/>
    </row>
    <row r="646" spans="1:18" ht="21" customHeight="1">
      <c r="A646" s="17"/>
      <c r="B646" s="103"/>
      <c r="C646" s="48"/>
      <c r="D646" s="326"/>
      <c r="E646" s="89"/>
      <c r="F646" s="106"/>
      <c r="G646" s="106"/>
      <c r="H646" s="107"/>
      <c r="I646" s="76"/>
      <c r="J646" s="116"/>
      <c r="K646" s="25"/>
      <c r="L646" s="53"/>
      <c r="M646" s="54"/>
      <c r="N646" s="95"/>
      <c r="O646" s="96"/>
      <c r="P646" s="79"/>
      <c r="Q646" s="31"/>
      <c r="R646" s="58"/>
    </row>
    <row r="647" spans="1:18" ht="21" customHeight="1">
      <c r="A647" s="13"/>
      <c r="B647" s="104"/>
      <c r="C647" s="60"/>
      <c r="D647" s="297"/>
      <c r="E647" s="62"/>
      <c r="F647" s="108"/>
      <c r="G647" s="108"/>
      <c r="H647" s="37"/>
      <c r="I647" s="64"/>
      <c r="J647" s="85"/>
      <c r="K647" s="40"/>
      <c r="L647" s="67"/>
      <c r="M647" s="68"/>
      <c r="N647" s="43"/>
      <c r="O647" s="86"/>
      <c r="P647" s="93"/>
      <c r="Q647" s="46"/>
      <c r="R647" s="37"/>
    </row>
    <row r="648" spans="1:18" ht="21" customHeight="1">
      <c r="A648" s="17"/>
      <c r="B648" s="103"/>
      <c r="C648" s="48"/>
      <c r="D648" s="326"/>
      <c r="E648" s="89"/>
      <c r="F648" s="106"/>
      <c r="G648" s="106"/>
      <c r="H648" s="58"/>
      <c r="I648" s="76"/>
      <c r="J648" s="116"/>
      <c r="K648" s="25"/>
      <c r="L648" s="53"/>
      <c r="M648" s="54"/>
      <c r="N648" s="95"/>
      <c r="O648" s="96"/>
      <c r="P648" s="79"/>
      <c r="Q648" s="31"/>
      <c r="R648" s="58"/>
    </row>
    <row r="649" spans="1:18" ht="21" customHeight="1">
      <c r="A649" s="13"/>
      <c r="B649" s="104"/>
      <c r="C649" s="60"/>
      <c r="D649" s="297"/>
      <c r="E649" s="62"/>
      <c r="F649" s="108"/>
      <c r="G649" s="108"/>
      <c r="H649" s="37"/>
      <c r="I649" s="64"/>
      <c r="J649" s="85"/>
      <c r="K649" s="40"/>
      <c r="L649" s="67"/>
      <c r="M649" s="68"/>
      <c r="N649" s="43"/>
      <c r="O649" s="86"/>
      <c r="P649" s="93"/>
      <c r="Q649" s="46"/>
      <c r="R649" s="37"/>
    </row>
    <row r="650" spans="1:18" ht="21" customHeight="1">
      <c r="A650" s="17"/>
      <c r="B650" s="103"/>
      <c r="C650" s="48"/>
      <c r="D650" s="326"/>
      <c r="E650" s="89"/>
      <c r="F650" s="106"/>
      <c r="G650" s="106"/>
      <c r="H650" s="58"/>
      <c r="I650" s="76"/>
      <c r="J650" s="116"/>
      <c r="K650" s="25"/>
      <c r="L650" s="53"/>
      <c r="M650" s="54"/>
      <c r="N650" s="95"/>
      <c r="O650" s="96"/>
      <c r="P650" s="79"/>
      <c r="Q650" s="31"/>
      <c r="R650" s="58"/>
    </row>
    <row r="651" spans="1:18" ht="21" customHeight="1">
      <c r="A651" s="13"/>
      <c r="B651" s="104"/>
      <c r="C651" s="60"/>
      <c r="D651" s="297"/>
      <c r="E651" s="62"/>
      <c r="F651" s="108"/>
      <c r="G651" s="108"/>
      <c r="H651" s="37"/>
      <c r="I651" s="64"/>
      <c r="J651" s="85"/>
      <c r="K651" s="40"/>
      <c r="L651" s="67"/>
      <c r="M651" s="68"/>
      <c r="N651" s="43"/>
      <c r="O651" s="86"/>
      <c r="P651" s="93"/>
      <c r="Q651" s="46"/>
      <c r="R651" s="37"/>
    </row>
    <row r="652" spans="1:18" ht="21" customHeight="1">
      <c r="A652" s="17"/>
      <c r="B652" s="72"/>
      <c r="C652" s="48"/>
      <c r="D652" s="306"/>
      <c r="E652" s="89"/>
      <c r="F652" s="89"/>
      <c r="G652" s="89"/>
      <c r="H652" s="94"/>
      <c r="I652" s="76"/>
      <c r="J652" s="116"/>
      <c r="K652" s="25"/>
      <c r="L652" s="53"/>
      <c r="M652" s="54"/>
      <c r="N652" s="95"/>
      <c r="O652" s="56"/>
      <c r="P652" s="79"/>
      <c r="Q652" s="31"/>
      <c r="R652" s="58"/>
    </row>
    <row r="653" spans="1:18" ht="21" customHeight="1">
      <c r="A653" s="13"/>
      <c r="B653" s="81"/>
      <c r="C653" s="60"/>
      <c r="D653" s="297"/>
      <c r="E653" s="62"/>
      <c r="F653" s="62"/>
      <c r="G653" s="62"/>
      <c r="H653" s="98"/>
      <c r="I653" s="64"/>
      <c r="J653" s="85"/>
      <c r="K653" s="40"/>
      <c r="L653" s="67"/>
      <c r="M653" s="68"/>
      <c r="N653" s="43"/>
      <c r="O653" s="86"/>
      <c r="P653" s="93"/>
      <c r="Q653" s="46"/>
      <c r="R653" s="37"/>
    </row>
    <row r="654" spans="1:18" ht="21" customHeight="1">
      <c r="A654" s="17"/>
      <c r="B654" s="72"/>
      <c r="C654" s="48"/>
      <c r="D654" s="99"/>
      <c r="E654" s="89"/>
      <c r="F654" s="89"/>
      <c r="G654" s="89"/>
      <c r="H654" s="94"/>
      <c r="I654" s="76"/>
      <c r="J654" s="116"/>
      <c r="K654" s="25"/>
      <c r="L654" s="53"/>
      <c r="M654" s="54"/>
      <c r="N654" s="95"/>
      <c r="O654" s="56"/>
      <c r="P654" s="79"/>
      <c r="Q654" s="31"/>
      <c r="R654" s="58"/>
    </row>
    <row r="655" spans="1:18" ht="21" customHeight="1">
      <c r="A655" s="13"/>
      <c r="B655" s="81"/>
      <c r="C655" s="60"/>
      <c r="D655" s="61"/>
      <c r="E655" s="62"/>
      <c r="F655" s="62"/>
      <c r="G655" s="62"/>
      <c r="H655" s="98"/>
      <c r="I655" s="64"/>
      <c r="J655" s="85"/>
      <c r="K655" s="40"/>
      <c r="L655" s="67"/>
      <c r="M655" s="68"/>
      <c r="N655" s="43"/>
      <c r="O655" s="86"/>
      <c r="P655" s="93"/>
      <c r="Q655" s="46"/>
      <c r="R655" s="37"/>
    </row>
    <row r="656" spans="1:18" ht="21" customHeight="1">
      <c r="A656" s="17"/>
      <c r="B656" s="72"/>
      <c r="C656" s="48"/>
      <c r="D656" s="99"/>
      <c r="E656" s="89"/>
      <c r="F656" s="106"/>
      <c r="G656" s="106"/>
      <c r="H656" s="22"/>
      <c r="I656" s="76"/>
      <c r="J656" s="116"/>
      <c r="K656" s="25"/>
      <c r="L656" s="53"/>
      <c r="M656" s="54"/>
      <c r="N656" s="95"/>
      <c r="O656" s="56"/>
      <c r="P656" s="79"/>
      <c r="Q656" s="31"/>
      <c r="R656" s="58"/>
    </row>
    <row r="657" spans="1:18" ht="21" customHeight="1">
      <c r="A657" s="13"/>
      <c r="B657" s="81"/>
      <c r="C657" s="60"/>
      <c r="D657" s="61"/>
      <c r="E657" s="62"/>
      <c r="F657" s="108"/>
      <c r="G657" s="108"/>
      <c r="H657" s="100"/>
      <c r="I657" s="64"/>
      <c r="J657" s="85"/>
      <c r="K657" s="40"/>
      <c r="L657" s="67"/>
      <c r="M657" s="68"/>
      <c r="N657" s="43"/>
      <c r="O657" s="86"/>
      <c r="P657" s="93"/>
      <c r="Q657" s="46"/>
      <c r="R657" s="37"/>
    </row>
    <row r="658" spans="1:18" ht="21" customHeight="1">
      <c r="A658" s="17"/>
      <c r="B658" s="72"/>
      <c r="C658" s="48"/>
      <c r="D658" s="99"/>
      <c r="E658" s="89"/>
      <c r="F658" s="106"/>
      <c r="G658" s="106"/>
      <c r="H658" s="22"/>
      <c r="I658" s="76"/>
      <c r="J658" s="116"/>
      <c r="K658" s="25"/>
      <c r="L658" s="53"/>
      <c r="M658" s="54"/>
      <c r="N658" s="95"/>
      <c r="O658" s="56"/>
      <c r="P658" s="79"/>
      <c r="Q658" s="109"/>
      <c r="R658" s="58"/>
    </row>
    <row r="659" spans="1:18" ht="21" customHeight="1">
      <c r="A659" s="13"/>
      <c r="B659" s="81"/>
      <c r="C659" s="60"/>
      <c r="D659" s="61"/>
      <c r="E659" s="62"/>
      <c r="F659" s="108"/>
      <c r="G659" s="108"/>
      <c r="H659" s="63"/>
      <c r="I659" s="64"/>
      <c r="J659" s="85"/>
      <c r="K659" s="40"/>
      <c r="L659" s="110"/>
      <c r="M659" s="54"/>
      <c r="N659" s="101"/>
      <c r="O659" s="111"/>
      <c r="P659" s="102"/>
      <c r="Q659" s="112"/>
      <c r="R659" s="94"/>
    </row>
    <row r="660" spans="1:18" ht="21" customHeight="1">
      <c r="A660" s="17"/>
      <c r="B660" s="72"/>
      <c r="C660" s="113"/>
      <c r="D660" s="114"/>
      <c r="E660" s="115"/>
      <c r="F660" s="116"/>
      <c r="G660" s="116"/>
      <c r="H660" s="117"/>
      <c r="I660" s="118"/>
      <c r="J660" s="119"/>
      <c r="K660" s="120"/>
      <c r="L660" s="121"/>
      <c r="M660" s="122"/>
      <c r="N660" s="92"/>
      <c r="O660" s="56"/>
      <c r="P660" s="79"/>
      <c r="Q660" s="31"/>
      <c r="R660" s="58"/>
    </row>
    <row r="661" spans="1:18" ht="21" customHeight="1" thickBot="1">
      <c r="A661" s="123"/>
      <c r="B661" s="273"/>
      <c r="C661" s="125"/>
      <c r="D661" s="126"/>
      <c r="E661" s="127"/>
      <c r="F661" s="128"/>
      <c r="G661" s="128"/>
      <c r="H661" s="129"/>
      <c r="I661" s="130"/>
      <c r="J661" s="131"/>
      <c r="K661" s="132"/>
      <c r="L661" s="133"/>
      <c r="M661" s="134"/>
      <c r="N661" s="135"/>
      <c r="O661" s="136"/>
      <c r="P661" s="137"/>
      <c r="Q661" s="138"/>
      <c r="R661" s="139"/>
    </row>
    <row r="662" spans="1:18" ht="21" customHeight="1" thickTop="1">
      <c r="A662" s="142"/>
      <c r="B662" s="19"/>
      <c r="C662" s="20"/>
      <c r="D662" s="20"/>
      <c r="E662" s="21"/>
      <c r="F662" s="21"/>
      <c r="G662" s="21"/>
      <c r="H662" s="22"/>
      <c r="I662" s="23"/>
      <c r="J662" s="24"/>
      <c r="K662" s="25"/>
      <c r="L662" s="26"/>
      <c r="M662" s="27"/>
      <c r="N662" s="28"/>
      <c r="O662" s="29"/>
      <c r="P662" s="30"/>
      <c r="Q662" s="31"/>
      <c r="R662" s="32"/>
    </row>
    <row r="663" spans="1:18" ht="21" customHeight="1">
      <c r="A663" s="15"/>
      <c r="B663" s="33"/>
      <c r="C663" s="34"/>
      <c r="D663" s="35"/>
      <c r="E663" s="36"/>
      <c r="F663" s="36"/>
      <c r="G663" s="36"/>
      <c r="H663" s="37"/>
      <c r="I663" s="38"/>
      <c r="J663" s="39"/>
      <c r="K663" s="40"/>
      <c r="L663" s="41"/>
      <c r="M663" s="42"/>
      <c r="N663" s="43"/>
      <c r="O663" s="44"/>
      <c r="P663" s="45"/>
      <c r="Q663" s="46"/>
      <c r="R663" s="37"/>
    </row>
    <row r="664" spans="1:18" ht="21" customHeight="1">
      <c r="A664" s="17"/>
      <c r="B664" s="47"/>
      <c r="C664" s="48"/>
      <c r="D664" s="329"/>
      <c r="E664" s="50"/>
      <c r="F664" s="50"/>
      <c r="G664" s="50"/>
      <c r="H664" s="22"/>
      <c r="I664" s="51"/>
      <c r="J664" s="116"/>
      <c r="K664" s="25"/>
      <c r="L664" s="53"/>
      <c r="M664" s="54"/>
      <c r="N664" s="55"/>
      <c r="O664" s="56"/>
      <c r="P664" s="57"/>
      <c r="Q664" s="31"/>
      <c r="R664" s="58"/>
    </row>
    <row r="665" spans="1:18" ht="21" customHeight="1">
      <c r="A665" s="13"/>
      <c r="B665" s="59"/>
      <c r="C665" s="60"/>
      <c r="D665" s="297"/>
      <c r="E665" s="62"/>
      <c r="F665" s="62"/>
      <c r="G665" s="62"/>
      <c r="H665" s="63"/>
      <c r="I665" s="64"/>
      <c r="J665" s="85"/>
      <c r="K665" s="66"/>
      <c r="L665" s="67"/>
      <c r="M665" s="68"/>
      <c r="N665" s="69"/>
      <c r="O665" s="44"/>
      <c r="P665" s="70"/>
      <c r="Q665" s="46"/>
      <c r="R665" s="37"/>
    </row>
    <row r="666" spans="1:18" ht="21" customHeight="1">
      <c r="A666" s="71"/>
      <c r="B666" s="72"/>
      <c r="C666" s="16"/>
      <c r="D666" s="327"/>
      <c r="E666" s="74"/>
      <c r="F666" s="74"/>
      <c r="G666" s="74"/>
      <c r="H666" s="75"/>
      <c r="I666" s="140"/>
      <c r="J666" s="116"/>
      <c r="K666" s="25"/>
      <c r="L666" s="53"/>
      <c r="M666" s="54"/>
      <c r="N666" s="78"/>
      <c r="O666" s="56"/>
      <c r="P666" s="79"/>
      <c r="Q666" s="31"/>
      <c r="R666" s="58"/>
    </row>
    <row r="667" spans="1:18" ht="21" customHeight="1">
      <c r="A667" s="80"/>
      <c r="B667" s="81"/>
      <c r="C667" s="60"/>
      <c r="D667" s="328"/>
      <c r="E667" s="62"/>
      <c r="F667" s="83"/>
      <c r="G667" s="83"/>
      <c r="H667" s="84"/>
      <c r="I667" s="64"/>
      <c r="J667" s="85"/>
      <c r="K667" s="40"/>
      <c r="L667" s="67"/>
      <c r="M667" s="68"/>
      <c r="N667" s="43"/>
      <c r="O667" s="86"/>
      <c r="P667" s="87"/>
      <c r="Q667" s="46"/>
      <c r="R667" s="37"/>
    </row>
    <row r="668" spans="1:18" ht="21" customHeight="1">
      <c r="A668" s="71"/>
      <c r="B668" s="72"/>
      <c r="C668" s="48"/>
      <c r="D668" s="88"/>
      <c r="E668" s="89"/>
      <c r="F668" s="89"/>
      <c r="G668" s="89"/>
      <c r="H668" s="75"/>
      <c r="I668" s="76"/>
      <c r="J668" s="116"/>
      <c r="K668" s="25"/>
      <c r="L668" s="53"/>
      <c r="M668" s="54"/>
      <c r="N668" s="55"/>
      <c r="O668" s="56"/>
      <c r="P668" s="79"/>
      <c r="Q668" s="31"/>
      <c r="R668" s="58"/>
    </row>
    <row r="669" spans="1:18" ht="21" customHeight="1">
      <c r="A669" s="80"/>
      <c r="B669" s="81"/>
      <c r="C669" s="60"/>
      <c r="D669" s="90"/>
      <c r="E669" s="62"/>
      <c r="F669" s="62"/>
      <c r="G669" s="62"/>
      <c r="H669" s="84"/>
      <c r="I669" s="64"/>
      <c r="J669" s="85"/>
      <c r="K669" s="40"/>
      <c r="L669" s="67"/>
      <c r="M669" s="68"/>
      <c r="N669" s="69"/>
      <c r="O669" s="86"/>
      <c r="P669" s="87"/>
      <c r="Q669" s="46"/>
      <c r="R669" s="37"/>
    </row>
    <row r="670" spans="1:18" ht="21" customHeight="1">
      <c r="A670" s="17"/>
      <c r="B670" s="72"/>
      <c r="C670" s="48"/>
      <c r="D670" s="91"/>
      <c r="E670" s="89"/>
      <c r="F670" s="89"/>
      <c r="G670" s="89"/>
      <c r="H670" s="58"/>
      <c r="I670" s="76"/>
      <c r="J670" s="116"/>
      <c r="K670" s="25"/>
      <c r="L670" s="53"/>
      <c r="M670" s="54"/>
      <c r="N670" s="92"/>
      <c r="O670" s="56"/>
      <c r="P670" s="79"/>
      <c r="Q670" s="31"/>
      <c r="R670" s="58"/>
    </row>
    <row r="671" spans="1:18" ht="21" customHeight="1">
      <c r="A671" s="80"/>
      <c r="B671" s="81"/>
      <c r="C671" s="60"/>
      <c r="D671" s="61"/>
      <c r="E671" s="62"/>
      <c r="F671" s="62"/>
      <c r="G671" s="62"/>
      <c r="H671" s="84"/>
      <c r="I671" s="64"/>
      <c r="J671" s="85"/>
      <c r="K671" s="40"/>
      <c r="L671" s="67"/>
      <c r="M671" s="68"/>
      <c r="N671" s="69"/>
      <c r="O671" s="86"/>
      <c r="P671" s="93"/>
      <c r="Q671" s="46"/>
      <c r="R671" s="37"/>
    </row>
    <row r="672" spans="1:18" ht="21" customHeight="1">
      <c r="A672" s="17"/>
      <c r="B672" s="72"/>
      <c r="C672" s="48"/>
      <c r="D672" s="91"/>
      <c r="E672" s="89"/>
      <c r="F672" s="89"/>
      <c r="G672" s="89"/>
      <c r="H672" s="94"/>
      <c r="I672" s="76"/>
      <c r="J672" s="116"/>
      <c r="K672" s="25"/>
      <c r="L672" s="53"/>
      <c r="M672" s="54"/>
      <c r="N672" s="92"/>
      <c r="O672" s="56"/>
      <c r="P672" s="79"/>
      <c r="Q672" s="31"/>
      <c r="R672" s="58"/>
    </row>
    <row r="673" spans="1:18" ht="21" customHeight="1">
      <c r="A673" s="13"/>
      <c r="B673" s="81"/>
      <c r="C673" s="60"/>
      <c r="D673" s="61"/>
      <c r="E673" s="62"/>
      <c r="F673" s="62"/>
      <c r="G673" s="62"/>
      <c r="H673" s="37"/>
      <c r="I673" s="64"/>
      <c r="J673" s="85"/>
      <c r="K673" s="40"/>
      <c r="L673" s="67"/>
      <c r="M673" s="68"/>
      <c r="N673" s="69"/>
      <c r="O673" s="86"/>
      <c r="P673" s="93"/>
      <c r="Q673" s="46"/>
      <c r="R673" s="37"/>
    </row>
    <row r="674" spans="1:18" ht="21" customHeight="1">
      <c r="A674" s="18"/>
      <c r="B674" s="72"/>
      <c r="C674" s="48"/>
      <c r="D674" s="91"/>
      <c r="E674" s="89"/>
      <c r="F674" s="74"/>
      <c r="G674" s="74"/>
      <c r="H674" s="94"/>
      <c r="I674" s="76"/>
      <c r="J674" s="116"/>
      <c r="K674" s="25"/>
      <c r="L674" s="53"/>
      <c r="M674" s="54"/>
      <c r="N674" s="95"/>
      <c r="O674" s="96"/>
      <c r="P674" s="79"/>
      <c r="Q674" s="31"/>
      <c r="R674" s="58"/>
    </row>
    <row r="675" spans="1:18" ht="21" customHeight="1">
      <c r="A675" s="13"/>
      <c r="B675" s="81"/>
      <c r="C675" s="14"/>
      <c r="D675" s="61"/>
      <c r="E675" s="62"/>
      <c r="F675" s="97"/>
      <c r="G675" s="97"/>
      <c r="H675" s="98"/>
      <c r="I675" s="64"/>
      <c r="J675" s="85"/>
      <c r="K675" s="40"/>
      <c r="L675" s="67"/>
      <c r="M675" s="68"/>
      <c r="N675" s="43"/>
      <c r="O675" s="86"/>
      <c r="P675" s="93"/>
      <c r="Q675" s="46"/>
      <c r="R675" s="37"/>
    </row>
    <row r="676" spans="1:18" ht="21" customHeight="1">
      <c r="A676" s="17"/>
      <c r="B676" s="72"/>
      <c r="C676" s="48"/>
      <c r="D676" s="99"/>
      <c r="E676" s="89"/>
      <c r="F676" s="74"/>
      <c r="G676" s="74"/>
      <c r="H676" s="22"/>
      <c r="I676" s="76"/>
      <c r="J676" s="116"/>
      <c r="K676" s="25"/>
      <c r="L676" s="53"/>
      <c r="M676" s="54"/>
      <c r="N676" s="95"/>
      <c r="O676" s="96"/>
      <c r="P676" s="79"/>
      <c r="Q676" s="31"/>
      <c r="R676" s="58"/>
    </row>
    <row r="677" spans="1:18" ht="21" customHeight="1">
      <c r="A677" s="13"/>
      <c r="B677" s="81"/>
      <c r="C677" s="60"/>
      <c r="D677" s="61"/>
      <c r="E677" s="62"/>
      <c r="F677" s="97"/>
      <c r="G677" s="97"/>
      <c r="H677" s="100"/>
      <c r="I677" s="64"/>
      <c r="J677" s="85"/>
      <c r="K677" s="40"/>
      <c r="L677" s="67"/>
      <c r="M677" s="68"/>
      <c r="N677" s="43"/>
      <c r="O677" s="86"/>
      <c r="P677" s="93"/>
      <c r="Q677" s="46"/>
      <c r="R677" s="37"/>
    </row>
    <row r="678" spans="1:18" ht="21" customHeight="1">
      <c r="A678" s="18"/>
      <c r="B678" s="72"/>
      <c r="C678" s="48"/>
      <c r="D678" s="99"/>
      <c r="E678" s="89"/>
      <c r="F678" s="74"/>
      <c r="G678" s="74"/>
      <c r="H678" s="22"/>
      <c r="I678" s="76"/>
      <c r="J678" s="77"/>
      <c r="K678" s="25"/>
      <c r="L678" s="53"/>
      <c r="M678" s="54"/>
      <c r="N678" s="95"/>
      <c r="O678" s="96"/>
      <c r="P678" s="79"/>
      <c r="Q678" s="31"/>
      <c r="R678" s="58"/>
    </row>
    <row r="679" spans="1:18" ht="21" customHeight="1">
      <c r="A679" s="13"/>
      <c r="B679" s="81"/>
      <c r="C679" s="60"/>
      <c r="D679" s="61"/>
      <c r="E679" s="62"/>
      <c r="F679" s="97"/>
      <c r="G679" s="97"/>
      <c r="H679" s="63"/>
      <c r="I679" s="64"/>
      <c r="J679" s="85"/>
      <c r="K679" s="40"/>
      <c r="L679" s="67"/>
      <c r="M679" s="68"/>
      <c r="N679" s="101"/>
      <c r="O679" s="86"/>
      <c r="P679" s="102"/>
      <c r="Q679" s="46"/>
      <c r="R679" s="37"/>
    </row>
    <row r="680" spans="1:18" ht="21" customHeight="1">
      <c r="A680" s="17"/>
      <c r="B680" s="72"/>
      <c r="C680" s="48"/>
      <c r="D680" s="99"/>
      <c r="E680" s="89"/>
      <c r="F680" s="89"/>
      <c r="G680" s="89"/>
      <c r="H680" s="58"/>
      <c r="I680" s="76"/>
      <c r="J680" s="77"/>
      <c r="K680" s="25"/>
      <c r="L680" s="53"/>
      <c r="M680" s="54"/>
      <c r="N680" s="92"/>
      <c r="O680" s="56"/>
      <c r="P680" s="79"/>
      <c r="Q680" s="31"/>
      <c r="R680" s="58"/>
    </row>
    <row r="681" spans="1:18" ht="21" customHeight="1">
      <c r="A681" s="13"/>
      <c r="B681" s="81"/>
      <c r="C681" s="60"/>
      <c r="D681" s="61"/>
      <c r="E681" s="62"/>
      <c r="F681" s="62"/>
      <c r="G681" s="62"/>
      <c r="H681" s="37"/>
      <c r="I681" s="64"/>
      <c r="J681" s="85"/>
      <c r="K681" s="40"/>
      <c r="L681" s="67"/>
      <c r="M681" s="68"/>
      <c r="N681" s="69"/>
      <c r="O681" s="86"/>
      <c r="P681" s="93"/>
      <c r="Q681" s="46"/>
      <c r="R681" s="37"/>
    </row>
    <row r="682" spans="1:18" ht="21" customHeight="1">
      <c r="A682" s="18"/>
      <c r="B682" s="72"/>
      <c r="C682" s="48"/>
      <c r="D682" s="91"/>
      <c r="E682" s="89"/>
      <c r="F682" s="74"/>
      <c r="G682" s="74"/>
      <c r="H682" s="22"/>
      <c r="I682" s="76"/>
      <c r="J682" s="77"/>
      <c r="K682" s="25"/>
      <c r="L682" s="53"/>
      <c r="M682" s="54"/>
      <c r="N682" s="78"/>
      <c r="O682" s="96"/>
      <c r="P682" s="79"/>
      <c r="Q682" s="31"/>
      <c r="R682" s="58"/>
    </row>
    <row r="683" spans="1:18" ht="21" customHeight="1">
      <c r="A683" s="13"/>
      <c r="B683" s="81"/>
      <c r="C683" s="60"/>
      <c r="D683" s="61"/>
      <c r="E683" s="62"/>
      <c r="F683" s="97"/>
      <c r="G683" s="97"/>
      <c r="H683" s="63"/>
      <c r="I683" s="64"/>
      <c r="J683" s="85"/>
      <c r="K683" s="40"/>
      <c r="L683" s="67"/>
      <c r="M683" s="68"/>
      <c r="N683" s="43"/>
      <c r="O683" s="86"/>
      <c r="P683" s="93"/>
      <c r="Q683" s="46"/>
      <c r="R683" s="37"/>
    </row>
    <row r="684" spans="1:18" ht="21" customHeight="1">
      <c r="A684" s="18"/>
      <c r="B684" s="72"/>
      <c r="C684" s="48"/>
      <c r="D684" s="99"/>
      <c r="E684" s="89"/>
      <c r="F684" s="74"/>
      <c r="G684" s="74"/>
      <c r="H684" s="22"/>
      <c r="I684" s="76"/>
      <c r="J684" s="77"/>
      <c r="K684" s="25"/>
      <c r="L684" s="53"/>
      <c r="M684" s="54"/>
      <c r="N684" s="78"/>
      <c r="O684" s="96"/>
      <c r="P684" s="79"/>
      <c r="Q684" s="31"/>
      <c r="R684" s="58"/>
    </row>
    <row r="685" spans="1:18" ht="21" customHeight="1">
      <c r="A685" s="13"/>
      <c r="B685" s="81"/>
      <c r="C685" s="60"/>
      <c r="D685" s="61"/>
      <c r="E685" s="62"/>
      <c r="F685" s="97"/>
      <c r="G685" s="97"/>
      <c r="H685" s="63"/>
      <c r="I685" s="64"/>
      <c r="J685" s="85"/>
      <c r="K685" s="40"/>
      <c r="L685" s="67"/>
      <c r="M685" s="68"/>
      <c r="N685" s="43"/>
      <c r="O685" s="86"/>
      <c r="P685" s="93"/>
      <c r="Q685" s="46"/>
      <c r="R685" s="37"/>
    </row>
    <row r="686" spans="1:18" ht="21" customHeight="1">
      <c r="A686" s="17"/>
      <c r="B686" s="103"/>
      <c r="C686" s="48"/>
      <c r="D686" s="99"/>
      <c r="E686" s="89"/>
      <c r="F686" s="74"/>
      <c r="G686" s="74"/>
      <c r="H686" s="75"/>
      <c r="I686" s="76"/>
      <c r="J686" s="77"/>
      <c r="K686" s="25"/>
      <c r="L686" s="53"/>
      <c r="M686" s="54"/>
      <c r="N686" s="95"/>
      <c r="O686" s="96"/>
      <c r="P686" s="79"/>
      <c r="Q686" s="31"/>
      <c r="R686" s="58"/>
    </row>
    <row r="687" spans="1:18" ht="21" customHeight="1">
      <c r="A687" s="13"/>
      <c r="B687" s="104"/>
      <c r="C687" s="60"/>
      <c r="D687" s="61"/>
      <c r="E687" s="62"/>
      <c r="F687" s="97"/>
      <c r="G687" s="97"/>
      <c r="H687" s="84"/>
      <c r="I687" s="64"/>
      <c r="J687" s="85"/>
      <c r="K687" s="40"/>
      <c r="L687" s="67"/>
      <c r="M687" s="68"/>
      <c r="N687" s="105"/>
      <c r="O687" s="86"/>
      <c r="P687" s="93"/>
      <c r="Q687" s="46"/>
      <c r="R687" s="37"/>
    </row>
    <row r="688" spans="1:18" ht="21" customHeight="1">
      <c r="A688" s="17"/>
      <c r="B688" s="103"/>
      <c r="C688" s="48"/>
      <c r="D688" s="99"/>
      <c r="E688" s="89"/>
      <c r="F688" s="106"/>
      <c r="G688" s="106"/>
      <c r="H688" s="107"/>
      <c r="I688" s="76"/>
      <c r="J688" s="77"/>
      <c r="K688" s="25"/>
      <c r="L688" s="53"/>
      <c r="M688" s="54"/>
      <c r="N688" s="95"/>
      <c r="O688" s="96"/>
      <c r="P688" s="79"/>
      <c r="Q688" s="31"/>
      <c r="R688" s="58"/>
    </row>
    <row r="689" spans="1:18" ht="21" customHeight="1">
      <c r="A689" s="13"/>
      <c r="B689" s="104"/>
      <c r="C689" s="60"/>
      <c r="D689" s="61"/>
      <c r="E689" s="62"/>
      <c r="F689" s="108"/>
      <c r="G689" s="108"/>
      <c r="H689" s="37"/>
      <c r="I689" s="64"/>
      <c r="J689" s="85"/>
      <c r="K689" s="40"/>
      <c r="L689" s="67"/>
      <c r="M689" s="68"/>
      <c r="N689" s="43"/>
      <c r="O689" s="86"/>
      <c r="P689" s="93"/>
      <c r="Q689" s="46"/>
      <c r="R689" s="37"/>
    </row>
    <row r="690" spans="1:18" ht="21" customHeight="1">
      <c r="A690" s="17"/>
      <c r="B690" s="103"/>
      <c r="C690" s="48"/>
      <c r="D690" s="99"/>
      <c r="E690" s="89"/>
      <c r="F690" s="106"/>
      <c r="G690" s="106"/>
      <c r="H690" s="107"/>
      <c r="I690" s="76"/>
      <c r="J690" s="77"/>
      <c r="K690" s="25"/>
      <c r="L690" s="53"/>
      <c r="M690" s="54"/>
      <c r="N690" s="95"/>
      <c r="O690" s="96"/>
      <c r="P690" s="79"/>
      <c r="Q690" s="31"/>
      <c r="R690" s="58"/>
    </row>
    <row r="691" spans="1:18" ht="21" customHeight="1">
      <c r="A691" s="13"/>
      <c r="B691" s="104"/>
      <c r="C691" s="60"/>
      <c r="D691" s="61"/>
      <c r="E691" s="62"/>
      <c r="F691" s="108"/>
      <c r="G691" s="108"/>
      <c r="H691" s="37"/>
      <c r="I691" s="64"/>
      <c r="J691" s="85"/>
      <c r="K691" s="40"/>
      <c r="L691" s="67"/>
      <c r="M691" s="68"/>
      <c r="N691" s="43"/>
      <c r="O691" s="86"/>
      <c r="P691" s="93"/>
      <c r="Q691" s="46"/>
      <c r="R691" s="37"/>
    </row>
    <row r="692" spans="1:18" ht="21" customHeight="1">
      <c r="A692" s="17"/>
      <c r="B692" s="103"/>
      <c r="C692" s="48"/>
      <c r="D692" s="99"/>
      <c r="E692" s="89"/>
      <c r="F692" s="106"/>
      <c r="G692" s="106"/>
      <c r="H692" s="58"/>
      <c r="I692" s="76"/>
      <c r="J692" s="77"/>
      <c r="K692" s="25"/>
      <c r="L692" s="53"/>
      <c r="M692" s="54"/>
      <c r="N692" s="95"/>
      <c r="O692" s="96"/>
      <c r="P692" s="79"/>
      <c r="Q692" s="31"/>
      <c r="R692" s="58"/>
    </row>
    <row r="693" spans="1:18" ht="21" customHeight="1">
      <c r="A693" s="13"/>
      <c r="B693" s="104"/>
      <c r="C693" s="60"/>
      <c r="D693" s="61"/>
      <c r="E693" s="62"/>
      <c r="F693" s="108"/>
      <c r="G693" s="108"/>
      <c r="H693" s="37"/>
      <c r="I693" s="64"/>
      <c r="J693" s="85"/>
      <c r="K693" s="40"/>
      <c r="L693" s="67"/>
      <c r="M693" s="68"/>
      <c r="N693" s="43"/>
      <c r="O693" s="86"/>
      <c r="P693" s="93"/>
      <c r="Q693" s="46"/>
      <c r="R693" s="37"/>
    </row>
    <row r="694" spans="1:18" ht="21" customHeight="1">
      <c r="A694" s="17"/>
      <c r="B694" s="103"/>
      <c r="C694" s="48"/>
      <c r="D694" s="99"/>
      <c r="E694" s="89"/>
      <c r="F694" s="106"/>
      <c r="G694" s="106"/>
      <c r="H694" s="58"/>
      <c r="I694" s="76"/>
      <c r="J694" s="77"/>
      <c r="K694" s="25"/>
      <c r="L694" s="53"/>
      <c r="M694" s="54"/>
      <c r="N694" s="95"/>
      <c r="O694" s="96"/>
      <c r="P694" s="79"/>
      <c r="Q694" s="31"/>
      <c r="R694" s="58"/>
    </row>
    <row r="695" spans="1:18" ht="21" customHeight="1">
      <c r="A695" s="13"/>
      <c r="B695" s="104"/>
      <c r="C695" s="60"/>
      <c r="D695" s="61"/>
      <c r="E695" s="62"/>
      <c r="F695" s="108"/>
      <c r="G695" s="108"/>
      <c r="H695" s="37"/>
      <c r="I695" s="64"/>
      <c r="J695" s="85"/>
      <c r="K695" s="40"/>
      <c r="L695" s="67"/>
      <c r="M695" s="68"/>
      <c r="N695" s="43"/>
      <c r="O695" s="86"/>
      <c r="P695" s="93"/>
      <c r="Q695" s="46"/>
      <c r="R695" s="37"/>
    </row>
    <row r="696" spans="1:18" ht="21" customHeight="1">
      <c r="A696" s="17"/>
      <c r="B696" s="72"/>
      <c r="C696" s="48"/>
      <c r="D696" s="91"/>
      <c r="E696" s="89"/>
      <c r="F696" s="89"/>
      <c r="G696" s="89"/>
      <c r="H696" s="94"/>
      <c r="I696" s="76"/>
      <c r="J696" s="77"/>
      <c r="K696" s="25"/>
      <c r="L696" s="53"/>
      <c r="M696" s="54"/>
      <c r="N696" s="95"/>
      <c r="O696" s="56"/>
      <c r="P696" s="79"/>
      <c r="Q696" s="31"/>
      <c r="R696" s="58"/>
    </row>
    <row r="697" spans="1:18" ht="21" customHeight="1">
      <c r="A697" s="13"/>
      <c r="B697" s="81"/>
      <c r="C697" s="60"/>
      <c r="D697" s="61"/>
      <c r="E697" s="62"/>
      <c r="F697" s="62"/>
      <c r="G697" s="62"/>
      <c r="H697" s="98"/>
      <c r="I697" s="64"/>
      <c r="J697" s="85"/>
      <c r="K697" s="40"/>
      <c r="L697" s="67"/>
      <c r="M697" s="68"/>
      <c r="N697" s="43"/>
      <c r="O697" s="86"/>
      <c r="P697" s="93"/>
      <c r="Q697" s="46"/>
      <c r="R697" s="37"/>
    </row>
    <row r="698" spans="1:18" ht="21" customHeight="1">
      <c r="A698" s="17"/>
      <c r="B698" s="72"/>
      <c r="C698" s="48"/>
      <c r="D698" s="99"/>
      <c r="E698" s="89"/>
      <c r="F698" s="89"/>
      <c r="G698" s="89"/>
      <c r="H698" s="94"/>
      <c r="I698" s="76"/>
      <c r="J698" s="77"/>
      <c r="K698" s="25"/>
      <c r="L698" s="53"/>
      <c r="M698" s="54"/>
      <c r="N698" s="95"/>
      <c r="O698" s="56"/>
      <c r="P698" s="79"/>
      <c r="Q698" s="31"/>
      <c r="R698" s="58"/>
    </row>
    <row r="699" spans="1:18" ht="21" customHeight="1">
      <c r="A699" s="13"/>
      <c r="B699" s="81"/>
      <c r="C699" s="60"/>
      <c r="D699" s="61"/>
      <c r="E699" s="62"/>
      <c r="F699" s="62"/>
      <c r="G699" s="62"/>
      <c r="H699" s="98"/>
      <c r="I699" s="64"/>
      <c r="J699" s="85"/>
      <c r="K699" s="40"/>
      <c r="L699" s="67"/>
      <c r="M699" s="68"/>
      <c r="N699" s="43"/>
      <c r="O699" s="86"/>
      <c r="P699" s="93"/>
      <c r="Q699" s="46"/>
      <c r="R699" s="37"/>
    </row>
    <row r="700" spans="1:18" ht="21" customHeight="1">
      <c r="A700" s="17"/>
      <c r="B700" s="72"/>
      <c r="C700" s="48"/>
      <c r="D700" s="99"/>
      <c r="E700" s="89"/>
      <c r="F700" s="106"/>
      <c r="G700" s="106"/>
      <c r="H700" s="22"/>
      <c r="I700" s="76"/>
      <c r="J700" s="77"/>
      <c r="K700" s="25"/>
      <c r="L700" s="53"/>
      <c r="M700" s="54"/>
      <c r="N700" s="95"/>
      <c r="O700" s="56"/>
      <c r="P700" s="79"/>
      <c r="Q700" s="31"/>
      <c r="R700" s="58"/>
    </row>
    <row r="701" spans="1:18" ht="21" customHeight="1">
      <c r="A701" s="13"/>
      <c r="B701" s="81"/>
      <c r="C701" s="60"/>
      <c r="D701" s="61"/>
      <c r="E701" s="62"/>
      <c r="F701" s="108"/>
      <c r="G701" s="108"/>
      <c r="H701" s="100"/>
      <c r="I701" s="64"/>
      <c r="J701" s="85"/>
      <c r="K701" s="40"/>
      <c r="L701" s="67"/>
      <c r="M701" s="68"/>
      <c r="N701" s="43"/>
      <c r="O701" s="86"/>
      <c r="P701" s="93"/>
      <c r="Q701" s="46"/>
      <c r="R701" s="37"/>
    </row>
    <row r="702" spans="1:18" ht="21" customHeight="1">
      <c r="A702" s="17"/>
      <c r="B702" s="72"/>
      <c r="C702" s="48"/>
      <c r="D702" s="99"/>
      <c r="E702" s="89"/>
      <c r="F702" s="106"/>
      <c r="G702" s="106"/>
      <c r="H702" s="22"/>
      <c r="I702" s="76"/>
      <c r="J702" s="77"/>
      <c r="K702" s="25"/>
      <c r="L702" s="53"/>
      <c r="M702" s="54"/>
      <c r="N702" s="95"/>
      <c r="O702" s="56"/>
      <c r="P702" s="79"/>
      <c r="Q702" s="109"/>
      <c r="R702" s="58"/>
    </row>
    <row r="703" spans="1:18" ht="21" customHeight="1">
      <c r="A703" s="13"/>
      <c r="B703" s="81"/>
      <c r="C703" s="60"/>
      <c r="D703" s="61"/>
      <c r="E703" s="62"/>
      <c r="F703" s="108"/>
      <c r="G703" s="108"/>
      <c r="H703" s="63"/>
      <c r="I703" s="64"/>
      <c r="J703" s="85"/>
      <c r="K703" s="40"/>
      <c r="L703" s="110"/>
      <c r="M703" s="54"/>
      <c r="N703" s="101"/>
      <c r="O703" s="111"/>
      <c r="P703" s="102"/>
      <c r="Q703" s="112"/>
      <c r="R703" s="94"/>
    </row>
    <row r="704" spans="1:18" ht="21" customHeight="1">
      <c r="A704" s="17"/>
      <c r="B704" s="72"/>
      <c r="C704" s="113"/>
      <c r="D704" s="114"/>
      <c r="E704" s="115"/>
      <c r="F704" s="116"/>
      <c r="G704" s="116"/>
      <c r="H704" s="117"/>
      <c r="I704" s="118"/>
      <c r="J704" s="119"/>
      <c r="K704" s="120"/>
      <c r="L704" s="121"/>
      <c r="M704" s="122"/>
      <c r="N704" s="92"/>
      <c r="O704" s="56"/>
      <c r="P704" s="79"/>
      <c r="Q704" s="31"/>
      <c r="R704" s="58"/>
    </row>
    <row r="705" spans="1:18" ht="21" customHeight="1" thickBot="1">
      <c r="A705" s="123"/>
      <c r="B705" s="141"/>
      <c r="C705" s="125"/>
      <c r="D705" s="126"/>
      <c r="E705" s="127"/>
      <c r="F705" s="128"/>
      <c r="G705" s="128"/>
      <c r="H705" s="129"/>
      <c r="I705" s="130"/>
      <c r="J705" s="131"/>
      <c r="K705" s="132"/>
      <c r="L705" s="133"/>
      <c r="M705" s="134"/>
      <c r="N705" s="135"/>
      <c r="O705" s="136"/>
      <c r="P705" s="137"/>
      <c r="Q705" s="138"/>
      <c r="R705" s="139"/>
    </row>
    <row r="706" spans="1:18" ht="21" customHeight="1" thickTop="1">
      <c r="A706" s="142"/>
      <c r="B706" s="19"/>
      <c r="C706" s="20"/>
      <c r="D706" s="20"/>
      <c r="E706" s="21"/>
      <c r="F706" s="21"/>
      <c r="G706" s="21"/>
      <c r="H706" s="22"/>
      <c r="I706" s="23"/>
      <c r="J706" s="24"/>
      <c r="K706" s="25"/>
      <c r="L706" s="26"/>
      <c r="M706" s="27"/>
      <c r="N706" s="28"/>
      <c r="O706" s="29"/>
      <c r="P706" s="30"/>
      <c r="Q706" s="31"/>
      <c r="R706" s="32"/>
    </row>
    <row r="707" spans="1:18" ht="21" customHeight="1">
      <c r="A707" s="340"/>
      <c r="B707" s="33"/>
      <c r="C707" s="34"/>
      <c r="D707" s="35"/>
      <c r="E707" s="36"/>
      <c r="F707" s="36"/>
      <c r="G707" s="36"/>
      <c r="H707" s="37"/>
      <c r="I707" s="38"/>
      <c r="J707" s="39"/>
      <c r="K707" s="40"/>
      <c r="L707" s="41"/>
      <c r="M707" s="42"/>
      <c r="N707" s="43"/>
      <c r="O707" s="44"/>
      <c r="P707" s="45"/>
      <c r="Q707" s="46"/>
      <c r="R707" s="37"/>
    </row>
    <row r="708" spans="1:18" ht="21" customHeight="1">
      <c r="A708" s="17"/>
      <c r="B708" s="47"/>
      <c r="C708" s="48"/>
      <c r="D708" s="329"/>
      <c r="E708" s="50"/>
      <c r="F708" s="50"/>
      <c r="G708" s="50"/>
      <c r="H708" s="22"/>
      <c r="I708" s="51"/>
      <c r="J708" s="116"/>
      <c r="K708" s="25"/>
      <c r="L708" s="53"/>
      <c r="M708" s="54"/>
      <c r="N708" s="55"/>
      <c r="O708" s="56"/>
      <c r="P708" s="57"/>
      <c r="Q708" s="31"/>
      <c r="R708" s="58"/>
    </row>
    <row r="709" spans="1:18" ht="21" customHeight="1">
      <c r="A709" s="13"/>
      <c r="B709" s="59"/>
      <c r="C709" s="60"/>
      <c r="D709" s="297"/>
      <c r="E709" s="62"/>
      <c r="F709" s="62"/>
      <c r="G709" s="62"/>
      <c r="H709" s="63"/>
      <c r="I709" s="64"/>
      <c r="J709" s="85"/>
      <c r="K709" s="66"/>
      <c r="L709" s="67"/>
      <c r="M709" s="68"/>
      <c r="N709" s="69"/>
      <c r="O709" s="44"/>
      <c r="P709" s="70"/>
      <c r="Q709" s="46"/>
      <c r="R709" s="37"/>
    </row>
    <row r="710" spans="1:18" ht="21" customHeight="1">
      <c r="A710" s="71"/>
      <c r="B710" s="72"/>
      <c r="C710" s="330"/>
      <c r="D710" s="327"/>
      <c r="E710" s="74"/>
      <c r="F710" s="74"/>
      <c r="G710" s="74"/>
      <c r="H710" s="75"/>
      <c r="I710" s="140"/>
      <c r="J710" s="116"/>
      <c r="K710" s="25"/>
      <c r="L710" s="53"/>
      <c r="M710" s="54"/>
      <c r="N710" s="78"/>
      <c r="O710" s="56"/>
      <c r="P710" s="79"/>
      <c r="Q710" s="31"/>
      <c r="R710" s="58"/>
    </row>
    <row r="711" spans="1:18" ht="21" customHeight="1">
      <c r="A711" s="80"/>
      <c r="B711" s="81"/>
      <c r="C711" s="60"/>
      <c r="D711" s="328"/>
      <c r="E711" s="62"/>
      <c r="F711" s="83"/>
      <c r="G711" s="83"/>
      <c r="H711" s="84"/>
      <c r="I711" s="64"/>
      <c r="J711" s="85"/>
      <c r="K711" s="40"/>
      <c r="L711" s="67"/>
      <c r="M711" s="68"/>
      <c r="N711" s="43"/>
      <c r="O711" s="86"/>
      <c r="P711" s="87"/>
      <c r="Q711" s="46"/>
      <c r="R711" s="37"/>
    </row>
    <row r="712" spans="1:18" ht="21" customHeight="1">
      <c r="A712" s="71"/>
      <c r="B712" s="72"/>
      <c r="C712" s="330"/>
      <c r="D712" s="88"/>
      <c r="E712" s="89"/>
      <c r="F712" s="89"/>
      <c r="G712" s="89"/>
      <c r="H712" s="75"/>
      <c r="I712" s="76"/>
      <c r="J712" s="116"/>
      <c r="K712" s="25"/>
      <c r="L712" s="53"/>
      <c r="M712" s="54"/>
      <c r="N712" s="55"/>
      <c r="O712" s="56"/>
      <c r="P712" s="79"/>
      <c r="Q712" s="31"/>
      <c r="R712" s="58"/>
    </row>
    <row r="713" spans="1:18" ht="21" customHeight="1">
      <c r="A713" s="80"/>
      <c r="B713" s="81"/>
      <c r="C713" s="60"/>
      <c r="D713" s="90"/>
      <c r="E713" s="62"/>
      <c r="F713" s="62"/>
      <c r="G713" s="62"/>
      <c r="H713" s="84"/>
      <c r="I713" s="64"/>
      <c r="J713" s="85"/>
      <c r="K713" s="40"/>
      <c r="L713" s="67"/>
      <c r="M713" s="68"/>
      <c r="N713" s="69"/>
      <c r="O713" s="86"/>
      <c r="P713" s="87"/>
      <c r="Q713" s="46"/>
      <c r="R713" s="37"/>
    </row>
    <row r="714" spans="1:18" ht="21" customHeight="1">
      <c r="A714" s="17"/>
      <c r="B714" s="72"/>
      <c r="C714" s="330"/>
      <c r="D714" s="91"/>
      <c r="E714" s="89"/>
      <c r="F714" s="89"/>
      <c r="G714" s="89"/>
      <c r="H714" s="58"/>
      <c r="I714" s="76"/>
      <c r="J714" s="116"/>
      <c r="K714" s="25"/>
      <c r="L714" s="53"/>
      <c r="M714" s="54"/>
      <c r="N714" s="92"/>
      <c r="O714" s="56"/>
      <c r="P714" s="79"/>
      <c r="Q714" s="31"/>
      <c r="R714" s="58"/>
    </row>
    <row r="715" spans="1:18" ht="21" customHeight="1">
      <c r="A715" s="80"/>
      <c r="B715" s="81"/>
      <c r="C715" s="60"/>
      <c r="D715" s="61"/>
      <c r="E715" s="62"/>
      <c r="F715" s="62"/>
      <c r="G715" s="62"/>
      <c r="H715" s="84"/>
      <c r="I715" s="64"/>
      <c r="J715" s="85"/>
      <c r="K715" s="40"/>
      <c r="L715" s="67"/>
      <c r="M715" s="68"/>
      <c r="N715" s="69"/>
      <c r="O715" s="86"/>
      <c r="P715" s="93"/>
      <c r="Q715" s="46"/>
      <c r="R715" s="37"/>
    </row>
    <row r="716" spans="1:18" ht="21" customHeight="1">
      <c r="A716" s="17"/>
      <c r="B716" s="72"/>
      <c r="C716" s="330"/>
      <c r="D716" s="91"/>
      <c r="E716" s="89"/>
      <c r="F716" s="89"/>
      <c r="G716" s="89"/>
      <c r="H716" s="94"/>
      <c r="I716" s="76"/>
      <c r="J716" s="116"/>
      <c r="K716" s="25"/>
      <c r="L716" s="53"/>
      <c r="M716" s="54"/>
      <c r="N716" s="92"/>
      <c r="O716" s="56"/>
      <c r="P716" s="79"/>
      <c r="Q716" s="31"/>
      <c r="R716" s="58"/>
    </row>
    <row r="717" spans="1:18" ht="21" customHeight="1">
      <c r="A717" s="13"/>
      <c r="B717" s="81"/>
      <c r="C717" s="60"/>
      <c r="D717" s="61"/>
      <c r="E717" s="62"/>
      <c r="F717" s="62"/>
      <c r="G717" s="62"/>
      <c r="H717" s="37"/>
      <c r="I717" s="64"/>
      <c r="J717" s="85"/>
      <c r="K717" s="40"/>
      <c r="L717" s="67"/>
      <c r="M717" s="68"/>
      <c r="N717" s="69"/>
      <c r="O717" s="86"/>
      <c r="P717" s="93"/>
      <c r="Q717" s="46"/>
      <c r="R717" s="37"/>
    </row>
    <row r="718" spans="1:18" ht="21" customHeight="1">
      <c r="A718" s="18"/>
      <c r="B718" s="72"/>
      <c r="C718" s="330"/>
      <c r="D718" s="91"/>
      <c r="E718" s="89"/>
      <c r="F718" s="74"/>
      <c r="G718" s="74"/>
      <c r="H718" s="94"/>
      <c r="I718" s="76"/>
      <c r="J718" s="116"/>
      <c r="K718" s="25"/>
      <c r="L718" s="53"/>
      <c r="M718" s="54"/>
      <c r="N718" s="95"/>
      <c r="O718" s="96"/>
      <c r="P718" s="79"/>
      <c r="Q718" s="31"/>
      <c r="R718" s="58"/>
    </row>
    <row r="719" spans="1:18" ht="21" customHeight="1">
      <c r="A719" s="13"/>
      <c r="B719" s="81"/>
      <c r="C719" s="60"/>
      <c r="D719" s="61"/>
      <c r="E719" s="62"/>
      <c r="F719" s="97"/>
      <c r="G719" s="97"/>
      <c r="H719" s="98"/>
      <c r="I719" s="64"/>
      <c r="J719" s="85"/>
      <c r="K719" s="40"/>
      <c r="L719" s="67"/>
      <c r="M719" s="68"/>
      <c r="N719" s="43"/>
      <c r="O719" s="86"/>
      <c r="P719" s="93"/>
      <c r="Q719" s="46"/>
      <c r="R719" s="37"/>
    </row>
    <row r="720" spans="1:18" ht="21" customHeight="1">
      <c r="A720" s="17"/>
      <c r="B720" s="72"/>
      <c r="C720" s="16"/>
      <c r="D720" s="99"/>
      <c r="E720" s="89"/>
      <c r="F720" s="74"/>
      <c r="G720" s="74"/>
      <c r="H720" s="22"/>
      <c r="I720" s="76"/>
      <c r="J720" s="116"/>
      <c r="K720" s="25"/>
      <c r="L720" s="53"/>
      <c r="M720" s="54"/>
      <c r="N720" s="95"/>
      <c r="O720" s="96"/>
      <c r="P720" s="79"/>
      <c r="Q720" s="31"/>
      <c r="R720" s="58"/>
    </row>
    <row r="721" spans="1:18" ht="21" customHeight="1">
      <c r="A721" s="13"/>
      <c r="B721" s="81"/>
      <c r="C721" s="60"/>
      <c r="D721" s="61"/>
      <c r="E721" s="62"/>
      <c r="F721" s="97"/>
      <c r="G721" s="97"/>
      <c r="H721" s="100"/>
      <c r="I721" s="64"/>
      <c r="J721" s="85"/>
      <c r="K721" s="40"/>
      <c r="L721" s="67"/>
      <c r="M721" s="68"/>
      <c r="N721" s="43"/>
      <c r="O721" s="86"/>
      <c r="P721" s="93"/>
      <c r="Q721" s="46"/>
      <c r="R721" s="37"/>
    </row>
    <row r="722" spans="1:18" ht="21" customHeight="1">
      <c r="A722" s="18"/>
      <c r="B722" s="72"/>
      <c r="C722" s="16"/>
      <c r="D722" s="99"/>
      <c r="E722" s="89"/>
      <c r="F722" s="74"/>
      <c r="G722" s="74"/>
      <c r="H722" s="22"/>
      <c r="I722" s="76"/>
      <c r="J722" s="116"/>
      <c r="K722" s="25"/>
      <c r="L722" s="53"/>
      <c r="M722" s="54"/>
      <c r="N722" s="95"/>
      <c r="O722" s="96"/>
      <c r="P722" s="79"/>
      <c r="Q722" s="31"/>
      <c r="R722" s="58"/>
    </row>
    <row r="723" spans="1:18" ht="21" customHeight="1">
      <c r="A723" s="13"/>
      <c r="B723" s="81"/>
      <c r="C723" s="60"/>
      <c r="D723" s="61"/>
      <c r="E723" s="62"/>
      <c r="F723" s="97"/>
      <c r="G723" s="97"/>
      <c r="H723" s="63"/>
      <c r="I723" s="64"/>
      <c r="J723" s="85"/>
      <c r="K723" s="40"/>
      <c r="L723" s="67"/>
      <c r="M723" s="68"/>
      <c r="N723" s="101"/>
      <c r="O723" s="86"/>
      <c r="P723" s="102"/>
      <c r="Q723" s="46"/>
      <c r="R723" s="37"/>
    </row>
    <row r="724" spans="1:18" ht="21" customHeight="1">
      <c r="A724" s="17"/>
      <c r="B724" s="72"/>
      <c r="C724" s="330"/>
      <c r="D724" s="99"/>
      <c r="E724" s="89"/>
      <c r="F724" s="89"/>
      <c r="G724" s="89"/>
      <c r="H724" s="58"/>
      <c r="I724" s="76"/>
      <c r="J724" s="116"/>
      <c r="K724" s="25"/>
      <c r="L724" s="53"/>
      <c r="M724" s="54"/>
      <c r="N724" s="92"/>
      <c r="O724" s="56"/>
      <c r="P724" s="79"/>
      <c r="Q724" s="31"/>
      <c r="R724" s="58"/>
    </row>
    <row r="725" spans="1:18" ht="21" customHeight="1">
      <c r="A725" s="13"/>
      <c r="B725" s="81"/>
      <c r="C725" s="60"/>
      <c r="D725" s="61"/>
      <c r="E725" s="62"/>
      <c r="F725" s="62"/>
      <c r="G725" s="62"/>
      <c r="H725" s="37"/>
      <c r="I725" s="64"/>
      <c r="J725" s="85"/>
      <c r="K725" s="40"/>
      <c r="L725" s="67"/>
      <c r="M725" s="68"/>
      <c r="N725" s="69"/>
      <c r="O725" s="86"/>
      <c r="P725" s="93"/>
      <c r="Q725" s="46"/>
      <c r="R725" s="37"/>
    </row>
    <row r="726" spans="1:18" ht="21" customHeight="1">
      <c r="A726" s="18"/>
      <c r="B726" s="72"/>
      <c r="C726" s="330"/>
      <c r="D726" s="91"/>
      <c r="E726" s="89"/>
      <c r="F726" s="74"/>
      <c r="G726" s="74"/>
      <c r="H726" s="22"/>
      <c r="I726" s="76"/>
      <c r="J726" s="116"/>
      <c r="K726" s="25"/>
      <c r="L726" s="53"/>
      <c r="M726" s="54"/>
      <c r="N726" s="78"/>
      <c r="O726" s="96"/>
      <c r="P726" s="79"/>
      <c r="Q726" s="31"/>
      <c r="R726" s="58"/>
    </row>
    <row r="727" spans="1:18" ht="21" customHeight="1">
      <c r="A727" s="13"/>
      <c r="B727" s="81"/>
      <c r="C727" s="60"/>
      <c r="D727" s="61"/>
      <c r="E727" s="62"/>
      <c r="F727" s="97"/>
      <c r="G727" s="97"/>
      <c r="H727" s="63"/>
      <c r="I727" s="64"/>
      <c r="J727" s="85"/>
      <c r="K727" s="40"/>
      <c r="L727" s="67"/>
      <c r="M727" s="68"/>
      <c r="N727" s="43"/>
      <c r="O727" s="86"/>
      <c r="P727" s="93"/>
      <c r="Q727" s="46"/>
      <c r="R727" s="37"/>
    </row>
    <row r="728" spans="1:18" ht="21" customHeight="1">
      <c r="A728" s="18"/>
      <c r="B728" s="72"/>
      <c r="C728" s="16"/>
      <c r="D728" s="99"/>
      <c r="E728" s="89"/>
      <c r="F728" s="74"/>
      <c r="G728" s="74"/>
      <c r="H728" s="22"/>
      <c r="I728" s="76"/>
      <c r="J728" s="116"/>
      <c r="K728" s="25"/>
      <c r="L728" s="53"/>
      <c r="M728" s="54"/>
      <c r="N728" s="78"/>
      <c r="O728" s="96"/>
      <c r="P728" s="79"/>
      <c r="Q728" s="31"/>
      <c r="R728" s="58"/>
    </row>
    <row r="729" spans="1:18" ht="21" customHeight="1">
      <c r="A729" s="13"/>
      <c r="B729" s="81"/>
      <c r="C729" s="60"/>
      <c r="D729" s="61"/>
      <c r="E729" s="62"/>
      <c r="F729" s="97"/>
      <c r="G729" s="97"/>
      <c r="H729" s="63"/>
      <c r="I729" s="64"/>
      <c r="J729" s="85"/>
      <c r="K729" s="40"/>
      <c r="L729" s="67"/>
      <c r="M729" s="68"/>
      <c r="N729" s="43"/>
      <c r="O729" s="86"/>
      <c r="P729" s="93"/>
      <c r="Q729" s="46"/>
      <c r="R729" s="37"/>
    </row>
    <row r="730" spans="1:18" ht="21" customHeight="1">
      <c r="A730" s="17"/>
      <c r="B730" s="72"/>
      <c r="C730" s="16"/>
      <c r="D730" s="99"/>
      <c r="E730" s="89"/>
      <c r="F730" s="74"/>
      <c r="G730" s="74"/>
      <c r="H730" s="75"/>
      <c r="I730" s="76"/>
      <c r="J730" s="116"/>
      <c r="K730" s="25"/>
      <c r="L730" s="53"/>
      <c r="M730" s="54"/>
      <c r="N730" s="95"/>
      <c r="O730" s="96"/>
      <c r="P730" s="79"/>
      <c r="Q730" s="31"/>
      <c r="R730" s="58"/>
    </row>
    <row r="731" spans="1:18" ht="21" customHeight="1">
      <c r="A731" s="13"/>
      <c r="B731" s="81"/>
      <c r="C731" s="60"/>
      <c r="D731" s="61"/>
      <c r="E731" s="62"/>
      <c r="F731" s="97"/>
      <c r="G731" s="97"/>
      <c r="H731" s="84"/>
      <c r="I731" s="64"/>
      <c r="J731" s="85"/>
      <c r="K731" s="40"/>
      <c r="L731" s="67"/>
      <c r="M731" s="68"/>
      <c r="N731" s="105"/>
      <c r="O731" s="86"/>
      <c r="P731" s="93"/>
      <c r="Q731" s="46"/>
      <c r="R731" s="37"/>
    </row>
    <row r="732" spans="1:18" ht="21" customHeight="1">
      <c r="A732" s="17"/>
      <c r="B732" s="72"/>
      <c r="C732" s="16"/>
      <c r="D732" s="99"/>
      <c r="E732" s="89"/>
      <c r="F732" s="106"/>
      <c r="G732" s="106"/>
      <c r="H732" s="107"/>
      <c r="I732" s="76"/>
      <c r="J732" s="116"/>
      <c r="K732" s="25"/>
      <c r="L732" s="53"/>
      <c r="M732" s="54"/>
      <c r="N732" s="95"/>
      <c r="O732" s="96"/>
      <c r="P732" s="79"/>
      <c r="Q732" s="31"/>
      <c r="R732" s="58"/>
    </row>
    <row r="733" spans="1:18" ht="21" customHeight="1">
      <c r="A733" s="13"/>
      <c r="B733" s="81"/>
      <c r="C733" s="60"/>
      <c r="D733" s="61"/>
      <c r="E733" s="62"/>
      <c r="F733" s="108"/>
      <c r="G733" s="108"/>
      <c r="H733" s="37"/>
      <c r="I733" s="64"/>
      <c r="J733" s="85"/>
      <c r="K733" s="40"/>
      <c r="L733" s="67"/>
      <c r="M733" s="68"/>
      <c r="N733" s="43"/>
      <c r="O733" s="86"/>
      <c r="P733" s="93"/>
      <c r="Q733" s="46"/>
      <c r="R733" s="37"/>
    </row>
    <row r="734" spans="1:18" ht="21" customHeight="1">
      <c r="A734" s="17"/>
      <c r="B734" s="103"/>
      <c r="C734" s="344"/>
      <c r="D734" s="99"/>
      <c r="E734" s="89"/>
      <c r="F734" s="106"/>
      <c r="G734" s="106"/>
      <c r="H734" s="107"/>
      <c r="I734" s="76"/>
      <c r="J734" s="116"/>
      <c r="K734" s="25"/>
      <c r="L734" s="53"/>
      <c r="M734" s="54"/>
      <c r="N734" s="95"/>
      <c r="O734" s="96"/>
      <c r="P734" s="79"/>
      <c r="Q734" s="31"/>
      <c r="R734" s="58"/>
    </row>
    <row r="735" spans="1:18" ht="21" customHeight="1">
      <c r="A735" s="13"/>
      <c r="B735" s="104"/>
      <c r="C735" s="60"/>
      <c r="D735" s="61"/>
      <c r="E735" s="62"/>
      <c r="F735" s="108"/>
      <c r="G735" s="108"/>
      <c r="H735" s="37"/>
      <c r="I735" s="64"/>
      <c r="J735" s="85"/>
      <c r="K735" s="40"/>
      <c r="L735" s="67"/>
      <c r="M735" s="68"/>
      <c r="N735" s="43"/>
      <c r="O735" s="86"/>
      <c r="P735" s="93"/>
      <c r="Q735" s="46"/>
      <c r="R735" s="37"/>
    </row>
    <row r="736" spans="1:18" ht="21" customHeight="1">
      <c r="A736" s="17"/>
      <c r="B736" s="103"/>
      <c r="C736" s="324"/>
      <c r="D736" s="99"/>
      <c r="E736" s="89"/>
      <c r="F736" s="106"/>
      <c r="G736" s="106"/>
      <c r="H736" s="58"/>
      <c r="I736" s="76"/>
      <c r="J736" s="116"/>
      <c r="K736" s="25"/>
      <c r="L736" s="53"/>
      <c r="M736" s="54"/>
      <c r="N736" s="95"/>
      <c r="O736" s="96"/>
      <c r="P736" s="79"/>
      <c r="Q736" s="31"/>
      <c r="R736" s="58"/>
    </row>
    <row r="737" spans="1:18" ht="21" customHeight="1">
      <c r="A737" s="13"/>
      <c r="B737" s="104"/>
      <c r="C737" s="60"/>
      <c r="D737" s="61"/>
      <c r="E737" s="62"/>
      <c r="F737" s="108"/>
      <c r="G737" s="108"/>
      <c r="H737" s="37"/>
      <c r="I737" s="64"/>
      <c r="J737" s="85"/>
      <c r="K737" s="40"/>
      <c r="L737" s="67"/>
      <c r="M737" s="68"/>
      <c r="N737" s="43"/>
      <c r="O737" s="86"/>
      <c r="P737" s="93"/>
      <c r="Q737" s="46"/>
      <c r="R737" s="37"/>
    </row>
    <row r="738" spans="1:18" ht="21" customHeight="1">
      <c r="A738" s="17"/>
      <c r="B738" s="103"/>
      <c r="C738" s="324"/>
      <c r="D738" s="99"/>
      <c r="E738" s="89"/>
      <c r="F738" s="106"/>
      <c r="G738" s="106"/>
      <c r="H738" s="58"/>
      <c r="I738" s="76"/>
      <c r="J738" s="116"/>
      <c r="K738" s="25"/>
      <c r="L738" s="53"/>
      <c r="M738" s="54"/>
      <c r="N738" s="95"/>
      <c r="O738" s="96"/>
      <c r="P738" s="79"/>
      <c r="Q738" s="31"/>
      <c r="R738" s="58"/>
    </row>
    <row r="739" spans="1:18" ht="21" customHeight="1">
      <c r="A739" s="13"/>
      <c r="B739" s="104"/>
      <c r="C739" s="60"/>
      <c r="D739" s="61"/>
      <c r="E739" s="62"/>
      <c r="F739" s="108"/>
      <c r="G739" s="108"/>
      <c r="H739" s="37"/>
      <c r="I739" s="64"/>
      <c r="J739" s="85"/>
      <c r="K739" s="40"/>
      <c r="L739" s="67"/>
      <c r="M739" s="68"/>
      <c r="N739" s="43"/>
      <c r="O739" s="86"/>
      <c r="P739" s="93"/>
      <c r="Q739" s="46"/>
      <c r="R739" s="37"/>
    </row>
    <row r="740" spans="1:18" ht="21" customHeight="1">
      <c r="A740" s="17"/>
      <c r="B740" s="103"/>
      <c r="C740" s="324"/>
      <c r="D740" s="91"/>
      <c r="E740" s="89"/>
      <c r="F740" s="89"/>
      <c r="G740" s="89"/>
      <c r="H740" s="94"/>
      <c r="I740" s="76"/>
      <c r="J740" s="116"/>
      <c r="K740" s="25"/>
      <c r="L740" s="53"/>
      <c r="M740" s="54"/>
      <c r="N740" s="95"/>
      <c r="O740" s="56"/>
      <c r="P740" s="79"/>
      <c r="Q740" s="31"/>
      <c r="R740" s="58"/>
    </row>
    <row r="741" spans="1:18" ht="21" customHeight="1">
      <c r="A741" s="13"/>
      <c r="B741" s="104"/>
      <c r="C741" s="60"/>
      <c r="D741" s="61"/>
      <c r="E741" s="62"/>
      <c r="F741" s="62"/>
      <c r="G741" s="62"/>
      <c r="H741" s="98"/>
      <c r="I741" s="64"/>
      <c r="J741" s="85"/>
      <c r="K741" s="40"/>
      <c r="L741" s="67"/>
      <c r="M741" s="68"/>
      <c r="N741" s="43"/>
      <c r="O741" s="86"/>
      <c r="P741" s="93"/>
      <c r="Q741" s="46"/>
      <c r="R741" s="37"/>
    </row>
    <row r="742" spans="1:18" ht="21" customHeight="1">
      <c r="A742" s="17"/>
      <c r="B742" s="72"/>
      <c r="C742" s="48"/>
      <c r="D742" s="99"/>
      <c r="E742" s="89"/>
      <c r="F742" s="89"/>
      <c r="G742" s="89"/>
      <c r="H742" s="94"/>
      <c r="I742" s="76"/>
      <c r="J742" s="116"/>
      <c r="K742" s="25"/>
      <c r="L742" s="53"/>
      <c r="M742" s="54"/>
      <c r="N742" s="95"/>
      <c r="O742" s="56"/>
      <c r="P742" s="79"/>
      <c r="Q742" s="31"/>
      <c r="R742" s="58"/>
    </row>
    <row r="743" spans="1:18" ht="21" customHeight="1">
      <c r="A743" s="13"/>
      <c r="B743" s="81"/>
      <c r="C743" s="60"/>
      <c r="D743" s="61"/>
      <c r="E743" s="62"/>
      <c r="F743" s="62"/>
      <c r="G743" s="62"/>
      <c r="H743" s="98"/>
      <c r="I743" s="64"/>
      <c r="J743" s="85"/>
      <c r="K743" s="40"/>
      <c r="L743" s="67"/>
      <c r="M743" s="68"/>
      <c r="N743" s="43"/>
      <c r="O743" s="86"/>
      <c r="P743" s="93"/>
      <c r="Q743" s="46"/>
      <c r="R743" s="37"/>
    </row>
    <row r="744" spans="1:18" ht="21" customHeight="1">
      <c r="A744" s="17"/>
      <c r="B744" s="72"/>
      <c r="C744" s="48"/>
      <c r="D744" s="99"/>
      <c r="E744" s="89"/>
      <c r="F744" s="106"/>
      <c r="G744" s="106"/>
      <c r="H744" s="22"/>
      <c r="I744" s="76"/>
      <c r="J744" s="116"/>
      <c r="K744" s="25"/>
      <c r="L744" s="53"/>
      <c r="M744" s="54"/>
      <c r="N744" s="95"/>
      <c r="O744" s="56"/>
      <c r="P744" s="79"/>
      <c r="Q744" s="31"/>
      <c r="R744" s="58"/>
    </row>
    <row r="745" spans="1:18" ht="21" customHeight="1">
      <c r="A745" s="13"/>
      <c r="B745" s="81"/>
      <c r="C745" s="60"/>
      <c r="D745" s="61"/>
      <c r="E745" s="62"/>
      <c r="F745" s="108"/>
      <c r="G745" s="108"/>
      <c r="H745" s="100"/>
      <c r="I745" s="64"/>
      <c r="J745" s="85"/>
      <c r="K745" s="40"/>
      <c r="L745" s="67"/>
      <c r="M745" s="68"/>
      <c r="N745" s="43"/>
      <c r="O745" s="86"/>
      <c r="P745" s="93"/>
      <c r="Q745" s="46"/>
      <c r="R745" s="37"/>
    </row>
    <row r="746" spans="1:18" ht="21" customHeight="1">
      <c r="A746" s="17"/>
      <c r="B746" s="72"/>
      <c r="C746" s="324"/>
      <c r="D746" s="99"/>
      <c r="E746" s="89"/>
      <c r="F746" s="106"/>
      <c r="G746" s="106"/>
      <c r="H746" s="22"/>
      <c r="I746" s="76"/>
      <c r="J746" s="116"/>
      <c r="K746" s="25"/>
      <c r="L746" s="53"/>
      <c r="M746" s="54"/>
      <c r="N746" s="95"/>
      <c r="O746" s="56"/>
      <c r="P746" s="79"/>
      <c r="Q746" s="109"/>
      <c r="R746" s="58"/>
    </row>
    <row r="747" spans="1:18" ht="21" customHeight="1">
      <c r="A747" s="13"/>
      <c r="B747" s="81"/>
      <c r="C747" s="60"/>
      <c r="D747" s="61"/>
      <c r="E747" s="62"/>
      <c r="F747" s="108"/>
      <c r="G747" s="108"/>
      <c r="H747" s="63"/>
      <c r="I747" s="64"/>
      <c r="J747" s="85"/>
      <c r="K747" s="40"/>
      <c r="L747" s="110"/>
      <c r="M747" s="54"/>
      <c r="N747" s="101"/>
      <c r="O747" s="111"/>
      <c r="P747" s="102"/>
      <c r="Q747" s="112"/>
      <c r="R747" s="94"/>
    </row>
    <row r="748" spans="1:18" ht="21" customHeight="1">
      <c r="A748" s="17"/>
      <c r="B748" s="72"/>
      <c r="C748" s="113"/>
      <c r="D748" s="114"/>
      <c r="E748" s="115"/>
      <c r="F748" s="116"/>
      <c r="G748" s="116"/>
      <c r="H748" s="117"/>
      <c r="I748" s="118"/>
      <c r="J748" s="119"/>
      <c r="K748" s="120"/>
      <c r="L748" s="121"/>
      <c r="M748" s="122"/>
      <c r="N748" s="92"/>
      <c r="O748" s="56"/>
      <c r="P748" s="79"/>
      <c r="Q748" s="31"/>
      <c r="R748" s="58"/>
    </row>
    <row r="749" spans="1:18" ht="21" customHeight="1" thickBot="1">
      <c r="A749" s="123"/>
      <c r="B749" s="273"/>
      <c r="C749" s="339"/>
      <c r="D749" s="126"/>
      <c r="E749" s="127"/>
      <c r="F749" s="128"/>
      <c r="G749" s="128"/>
      <c r="H749" s="129"/>
      <c r="I749" s="130"/>
      <c r="J749" s="131"/>
      <c r="K749" s="132"/>
      <c r="L749" s="133"/>
      <c r="M749" s="134"/>
      <c r="N749" s="135"/>
      <c r="O749" s="136"/>
      <c r="P749" s="137"/>
      <c r="Q749" s="138"/>
      <c r="R749" s="139"/>
    </row>
    <row r="750" spans="1:18" ht="21" customHeight="1" thickTop="1">
      <c r="A750" s="142"/>
      <c r="B750" s="19"/>
      <c r="C750" s="20"/>
      <c r="D750" s="20"/>
      <c r="E750" s="21"/>
      <c r="F750" s="21"/>
      <c r="G750" s="21"/>
      <c r="H750" s="22"/>
      <c r="I750" s="23"/>
      <c r="J750" s="24"/>
      <c r="K750" s="25"/>
      <c r="L750" s="26"/>
      <c r="M750" s="27"/>
      <c r="N750" s="28"/>
      <c r="O750" s="29"/>
      <c r="P750" s="30"/>
      <c r="Q750" s="31"/>
      <c r="R750" s="32"/>
    </row>
    <row r="751" spans="1:18" ht="21" customHeight="1">
      <c r="A751" s="15"/>
      <c r="B751" s="33"/>
      <c r="C751" s="345"/>
      <c r="D751" s="35"/>
      <c r="E751" s="36"/>
      <c r="F751" s="36"/>
      <c r="G751" s="36"/>
      <c r="H751" s="37"/>
      <c r="I751" s="38"/>
      <c r="J751" s="39"/>
      <c r="K751" s="40"/>
      <c r="L751" s="41"/>
      <c r="M751" s="42"/>
      <c r="N751" s="43"/>
      <c r="O751" s="44"/>
      <c r="P751" s="45"/>
      <c r="Q751" s="46"/>
      <c r="R751" s="37"/>
    </row>
    <row r="752" spans="1:18" ht="21" customHeight="1">
      <c r="A752" s="17"/>
      <c r="B752" s="47"/>
      <c r="C752" s="48"/>
      <c r="D752" s="329"/>
      <c r="E752" s="50"/>
      <c r="F752" s="50"/>
      <c r="G752" s="50"/>
      <c r="H752" s="22"/>
      <c r="I752" s="51"/>
      <c r="J752" s="116"/>
      <c r="K752" s="25"/>
      <c r="L752" s="53"/>
      <c r="M752" s="54"/>
      <c r="N752" s="55"/>
      <c r="O752" s="56"/>
      <c r="P752" s="57"/>
      <c r="Q752" s="31"/>
      <c r="R752" s="58"/>
    </row>
    <row r="753" spans="1:18" ht="21" customHeight="1">
      <c r="A753" s="13"/>
      <c r="B753" s="59"/>
      <c r="C753" s="60"/>
      <c r="D753" s="297"/>
      <c r="E753" s="62"/>
      <c r="F753" s="62"/>
      <c r="G753" s="62"/>
      <c r="H753" s="63"/>
      <c r="I753" s="64"/>
      <c r="J753" s="85"/>
      <c r="K753" s="66"/>
      <c r="L753" s="67"/>
      <c r="M753" s="68"/>
      <c r="N753" s="69"/>
      <c r="O753" s="44"/>
      <c r="P753" s="70"/>
      <c r="Q753" s="46"/>
      <c r="R753" s="37"/>
    </row>
    <row r="754" spans="1:18" ht="21" customHeight="1">
      <c r="A754" s="71"/>
      <c r="B754" s="72"/>
      <c r="C754" s="16"/>
      <c r="D754" s="327"/>
      <c r="E754" s="74"/>
      <c r="F754" s="74"/>
      <c r="G754" s="74"/>
      <c r="H754" s="75"/>
      <c r="I754" s="140"/>
      <c r="J754" s="116"/>
      <c r="K754" s="25"/>
      <c r="L754" s="53"/>
      <c r="M754" s="54"/>
      <c r="N754" s="78"/>
      <c r="O754" s="56"/>
      <c r="P754" s="79"/>
      <c r="Q754" s="31"/>
      <c r="R754" s="58"/>
    </row>
    <row r="755" spans="1:18" ht="21" customHeight="1">
      <c r="A755" s="80"/>
      <c r="B755" s="81"/>
      <c r="C755" s="60"/>
      <c r="D755" s="328"/>
      <c r="E755" s="62"/>
      <c r="F755" s="83"/>
      <c r="G755" s="83"/>
      <c r="H755" s="84"/>
      <c r="I755" s="64"/>
      <c r="J755" s="85"/>
      <c r="K755" s="40"/>
      <c r="L755" s="67"/>
      <c r="M755" s="68"/>
      <c r="N755" s="43"/>
      <c r="O755" s="86"/>
      <c r="P755" s="87"/>
      <c r="Q755" s="46"/>
      <c r="R755" s="37"/>
    </row>
    <row r="756" spans="1:18" ht="21" customHeight="1">
      <c r="A756" s="71"/>
      <c r="B756" s="72"/>
      <c r="C756" s="48"/>
      <c r="D756" s="88"/>
      <c r="E756" s="89"/>
      <c r="F756" s="89"/>
      <c r="G756" s="89"/>
      <c r="H756" s="75"/>
      <c r="I756" s="76"/>
      <c r="J756" s="116"/>
      <c r="K756" s="25"/>
      <c r="L756" s="53"/>
      <c r="M756" s="54"/>
      <c r="N756" s="55"/>
      <c r="O756" s="56"/>
      <c r="P756" s="79"/>
      <c r="Q756" s="31"/>
      <c r="R756" s="58"/>
    </row>
    <row r="757" spans="1:18" ht="21" customHeight="1">
      <c r="A757" s="80"/>
      <c r="B757" s="81"/>
      <c r="C757" s="332"/>
      <c r="D757" s="90"/>
      <c r="E757" s="62"/>
      <c r="F757" s="62"/>
      <c r="G757" s="62"/>
      <c r="H757" s="84"/>
      <c r="I757" s="64"/>
      <c r="J757" s="85"/>
      <c r="K757" s="40"/>
      <c r="L757" s="67"/>
      <c r="M757" s="68"/>
      <c r="N757" s="69"/>
      <c r="O757" s="86"/>
      <c r="P757" s="87"/>
      <c r="Q757" s="46"/>
      <c r="R757" s="37"/>
    </row>
    <row r="758" spans="1:18" ht="21" customHeight="1">
      <c r="A758" s="17"/>
      <c r="B758" s="72"/>
      <c r="C758" s="48"/>
      <c r="D758" s="91"/>
      <c r="E758" s="89"/>
      <c r="F758" s="89"/>
      <c r="G758" s="89"/>
      <c r="H758" s="58"/>
      <c r="I758" s="76"/>
      <c r="J758" s="116"/>
      <c r="K758" s="25"/>
      <c r="L758" s="53"/>
      <c r="M758" s="54"/>
      <c r="N758" s="92"/>
      <c r="O758" s="56"/>
      <c r="P758" s="79"/>
      <c r="Q758" s="31"/>
      <c r="R758" s="58"/>
    </row>
    <row r="759" spans="1:18" ht="21" customHeight="1">
      <c r="A759" s="80"/>
      <c r="B759" s="81"/>
      <c r="C759" s="60"/>
      <c r="D759" s="61"/>
      <c r="E759" s="62"/>
      <c r="F759" s="62"/>
      <c r="G759" s="62"/>
      <c r="H759" s="84"/>
      <c r="I759" s="64"/>
      <c r="J759" s="85"/>
      <c r="K759" s="40"/>
      <c r="L759" s="67"/>
      <c r="M759" s="68"/>
      <c r="N759" s="69"/>
      <c r="O759" s="86"/>
      <c r="P759" s="93"/>
      <c r="Q759" s="46"/>
      <c r="R759" s="37"/>
    </row>
    <row r="760" spans="1:18" ht="21" customHeight="1">
      <c r="A760" s="17"/>
      <c r="B760" s="72"/>
      <c r="C760" s="48"/>
      <c r="D760" s="91"/>
      <c r="E760" s="89"/>
      <c r="F760" s="89"/>
      <c r="G760" s="89"/>
      <c r="H760" s="94"/>
      <c r="I760" s="76"/>
      <c r="J760" s="116"/>
      <c r="K760" s="25"/>
      <c r="L760" s="53"/>
      <c r="M760" s="54"/>
      <c r="N760" s="92"/>
      <c r="O760" s="56"/>
      <c r="P760" s="79"/>
      <c r="Q760" s="31"/>
      <c r="R760" s="58"/>
    </row>
    <row r="761" spans="1:18" ht="21" customHeight="1">
      <c r="A761" s="13"/>
      <c r="B761" s="81"/>
      <c r="C761" s="60"/>
      <c r="D761" s="61"/>
      <c r="E761" s="62"/>
      <c r="F761" s="62"/>
      <c r="G761" s="62"/>
      <c r="H761" s="37"/>
      <c r="I761" s="64"/>
      <c r="J761" s="85"/>
      <c r="K761" s="40"/>
      <c r="L761" s="67"/>
      <c r="M761" s="68"/>
      <c r="N761" s="69"/>
      <c r="O761" s="86"/>
      <c r="P761" s="93"/>
      <c r="Q761" s="46"/>
      <c r="R761" s="37"/>
    </row>
    <row r="762" spans="1:18" ht="21" customHeight="1">
      <c r="A762" s="18"/>
      <c r="B762" s="72"/>
      <c r="C762" s="48"/>
      <c r="D762" s="91"/>
      <c r="E762" s="89"/>
      <c r="F762" s="74"/>
      <c r="G762" s="74"/>
      <c r="H762" s="94"/>
      <c r="I762" s="76"/>
      <c r="J762" s="116"/>
      <c r="K762" s="25"/>
      <c r="L762" s="53"/>
      <c r="M762" s="54"/>
      <c r="N762" s="95"/>
      <c r="O762" s="96"/>
      <c r="P762" s="79"/>
      <c r="Q762" s="31"/>
      <c r="R762" s="58"/>
    </row>
    <row r="763" spans="1:18" ht="21" customHeight="1">
      <c r="A763" s="13"/>
      <c r="B763" s="81"/>
      <c r="C763" s="14"/>
      <c r="D763" s="61"/>
      <c r="E763" s="62"/>
      <c r="F763" s="97"/>
      <c r="G763" s="97"/>
      <c r="H763" s="98"/>
      <c r="I763" s="64"/>
      <c r="J763" s="85"/>
      <c r="K763" s="40"/>
      <c r="L763" s="67"/>
      <c r="M763" s="68"/>
      <c r="N763" s="43"/>
      <c r="O763" s="86"/>
      <c r="P763" s="93"/>
      <c r="Q763" s="46"/>
      <c r="R763" s="37"/>
    </row>
    <row r="764" spans="1:18" ht="21" customHeight="1">
      <c r="A764" s="17"/>
      <c r="B764" s="72"/>
      <c r="C764" s="48"/>
      <c r="D764" s="91"/>
      <c r="E764" s="89"/>
      <c r="F764" s="89"/>
      <c r="G764" s="89"/>
      <c r="H764" s="94"/>
      <c r="I764" s="76"/>
      <c r="J764" s="116"/>
      <c r="K764" s="25"/>
      <c r="L764" s="53"/>
      <c r="M764" s="54"/>
      <c r="N764" s="95"/>
      <c r="O764" s="96"/>
      <c r="P764" s="79"/>
      <c r="Q764" s="31"/>
      <c r="R764" s="58"/>
    </row>
    <row r="765" spans="1:18" ht="21" customHeight="1">
      <c r="A765" s="13"/>
      <c r="B765" s="81"/>
      <c r="C765" s="60"/>
      <c r="D765" s="61"/>
      <c r="E765" s="62"/>
      <c r="F765" s="62"/>
      <c r="G765" s="62"/>
      <c r="H765" s="37"/>
      <c r="I765" s="64"/>
      <c r="J765" s="85"/>
      <c r="K765" s="40"/>
      <c r="L765" s="67"/>
      <c r="M765" s="68"/>
      <c r="N765" s="43"/>
      <c r="O765" s="86"/>
      <c r="P765" s="93"/>
      <c r="Q765" s="46"/>
      <c r="R765" s="37"/>
    </row>
    <row r="766" spans="1:18" ht="21" customHeight="1">
      <c r="A766" s="18"/>
      <c r="B766" s="72"/>
      <c r="C766" s="48"/>
      <c r="D766" s="91"/>
      <c r="E766" s="89"/>
      <c r="F766" s="74"/>
      <c r="G766" s="74"/>
      <c r="H766" s="94"/>
      <c r="I766" s="76"/>
      <c r="J766" s="116"/>
      <c r="K766" s="25"/>
      <c r="L766" s="53"/>
      <c r="M766" s="54"/>
      <c r="N766" s="95"/>
      <c r="O766" s="96"/>
      <c r="P766" s="79"/>
      <c r="Q766" s="31"/>
      <c r="R766" s="58"/>
    </row>
    <row r="767" spans="1:18" ht="21" customHeight="1">
      <c r="A767" s="13"/>
      <c r="B767" s="81"/>
      <c r="C767" s="14"/>
      <c r="D767" s="61"/>
      <c r="E767" s="62"/>
      <c r="F767" s="97"/>
      <c r="G767" s="97"/>
      <c r="H767" s="98"/>
      <c r="I767" s="64"/>
      <c r="J767" s="85"/>
      <c r="K767" s="40"/>
      <c r="L767" s="67"/>
      <c r="M767" s="68"/>
      <c r="N767" s="101"/>
      <c r="O767" s="86"/>
      <c r="P767" s="102"/>
      <c r="Q767" s="46"/>
      <c r="R767" s="37"/>
    </row>
    <row r="768" spans="1:18" ht="21" customHeight="1">
      <c r="A768" s="17"/>
      <c r="B768" s="72"/>
      <c r="C768" s="48"/>
      <c r="D768" s="99"/>
      <c r="E768" s="89"/>
      <c r="F768" s="74"/>
      <c r="G768" s="74"/>
      <c r="H768" s="22"/>
      <c r="I768" s="76"/>
      <c r="J768" s="116"/>
      <c r="K768" s="25"/>
      <c r="L768" s="53"/>
      <c r="M768" s="54"/>
      <c r="N768" s="92"/>
      <c r="O768" s="56"/>
      <c r="P768" s="79"/>
      <c r="Q768" s="31"/>
      <c r="R768" s="58"/>
    </row>
    <row r="769" spans="1:18" ht="21" customHeight="1">
      <c r="A769" s="13"/>
      <c r="B769" s="81"/>
      <c r="C769" s="60"/>
      <c r="D769" s="61"/>
      <c r="E769" s="62"/>
      <c r="F769" s="97"/>
      <c r="G769" s="97"/>
      <c r="H769" s="100"/>
      <c r="I769" s="64"/>
      <c r="J769" s="85"/>
      <c r="K769" s="40"/>
      <c r="L769" s="67"/>
      <c r="M769" s="68"/>
      <c r="N769" s="69"/>
      <c r="O769" s="86"/>
      <c r="P769" s="93"/>
      <c r="Q769" s="46"/>
      <c r="R769" s="37"/>
    </row>
    <row r="770" spans="1:18" ht="21" customHeight="1">
      <c r="A770" s="18"/>
      <c r="B770" s="72"/>
      <c r="C770" s="48"/>
      <c r="D770" s="99"/>
      <c r="E770" s="89"/>
      <c r="F770" s="74"/>
      <c r="G770" s="74"/>
      <c r="H770" s="22"/>
      <c r="I770" s="76"/>
      <c r="J770" s="116"/>
      <c r="K770" s="25"/>
      <c r="L770" s="53"/>
      <c r="M770" s="54"/>
      <c r="N770" s="78"/>
      <c r="O770" s="96"/>
      <c r="P770" s="79"/>
      <c r="Q770" s="31"/>
      <c r="R770" s="58"/>
    </row>
    <row r="771" spans="1:18" ht="21" customHeight="1">
      <c r="A771" s="13"/>
      <c r="B771" s="81"/>
      <c r="C771" s="60"/>
      <c r="D771" s="61"/>
      <c r="E771" s="62"/>
      <c r="F771" s="97"/>
      <c r="G771" s="97"/>
      <c r="H771" s="63"/>
      <c r="I771" s="64"/>
      <c r="J771" s="85"/>
      <c r="K771" s="40"/>
      <c r="L771" s="67"/>
      <c r="M771" s="68"/>
      <c r="N771" s="43"/>
      <c r="O771" s="86"/>
      <c r="P771" s="93"/>
      <c r="Q771" s="46"/>
      <c r="R771" s="37"/>
    </row>
    <row r="772" spans="1:18" ht="21" customHeight="1">
      <c r="A772" s="18"/>
      <c r="B772" s="72"/>
      <c r="C772" s="48"/>
      <c r="D772" s="99"/>
      <c r="E772" s="89"/>
      <c r="F772" s="89"/>
      <c r="G772" s="89"/>
      <c r="H772" s="58"/>
      <c r="I772" s="76"/>
      <c r="J772" s="116"/>
      <c r="K772" s="25"/>
      <c r="L772" s="53"/>
      <c r="M772" s="54"/>
      <c r="N772" s="78"/>
      <c r="O772" s="96"/>
      <c r="P772" s="79"/>
      <c r="Q772" s="31"/>
      <c r="R772" s="58"/>
    </row>
    <row r="773" spans="1:18" ht="21" customHeight="1">
      <c r="A773" s="13"/>
      <c r="B773" s="81"/>
      <c r="C773" s="60"/>
      <c r="D773" s="61"/>
      <c r="E773" s="62"/>
      <c r="F773" s="62"/>
      <c r="G773" s="62"/>
      <c r="H773" s="37"/>
      <c r="I773" s="64"/>
      <c r="J773" s="85"/>
      <c r="K773" s="40"/>
      <c r="L773" s="67"/>
      <c r="M773" s="68"/>
      <c r="N773" s="43"/>
      <c r="O773" s="86"/>
      <c r="P773" s="93"/>
      <c r="Q773" s="46"/>
      <c r="R773" s="37"/>
    </row>
    <row r="774" spans="1:18" ht="21" customHeight="1">
      <c r="A774" s="17"/>
      <c r="B774" s="72"/>
      <c r="C774" s="48"/>
      <c r="D774" s="91"/>
      <c r="E774" s="89"/>
      <c r="F774" s="74"/>
      <c r="G774" s="74"/>
      <c r="H774" s="22"/>
      <c r="I774" s="76"/>
      <c r="J774" s="116"/>
      <c r="K774" s="25"/>
      <c r="L774" s="53"/>
      <c r="M774" s="54"/>
      <c r="N774" s="95"/>
      <c r="O774" s="96"/>
      <c r="P774" s="79"/>
      <c r="Q774" s="31"/>
      <c r="R774" s="58"/>
    </row>
    <row r="775" spans="1:18" ht="21" customHeight="1">
      <c r="A775" s="13"/>
      <c r="B775" s="81"/>
      <c r="C775" s="60"/>
      <c r="D775" s="61"/>
      <c r="E775" s="62"/>
      <c r="F775" s="97"/>
      <c r="G775" s="97"/>
      <c r="H775" s="63"/>
      <c r="I775" s="64"/>
      <c r="J775" s="85"/>
      <c r="K775" s="40"/>
      <c r="L775" s="67"/>
      <c r="M775" s="68"/>
      <c r="N775" s="105"/>
      <c r="O775" s="86"/>
      <c r="P775" s="93"/>
      <c r="Q775" s="46"/>
      <c r="R775" s="37"/>
    </row>
    <row r="776" spans="1:18" ht="21" customHeight="1">
      <c r="A776" s="17"/>
      <c r="B776" s="72"/>
      <c r="C776" s="48"/>
      <c r="D776" s="99"/>
      <c r="E776" s="89"/>
      <c r="F776" s="74"/>
      <c r="G776" s="74"/>
      <c r="H776" s="22"/>
      <c r="I776" s="76"/>
      <c r="J776" s="116"/>
      <c r="K776" s="25"/>
      <c r="L776" s="53"/>
      <c r="M776" s="54"/>
      <c r="N776" s="95"/>
      <c r="O776" s="96"/>
      <c r="P776" s="79"/>
      <c r="Q776" s="31"/>
      <c r="R776" s="58"/>
    </row>
    <row r="777" spans="1:18" ht="21" customHeight="1">
      <c r="A777" s="13"/>
      <c r="B777" s="81"/>
      <c r="C777" s="60"/>
      <c r="D777" s="61"/>
      <c r="E777" s="62"/>
      <c r="F777" s="97"/>
      <c r="G777" s="97"/>
      <c r="H777" s="63"/>
      <c r="I777" s="64"/>
      <c r="J777" s="85"/>
      <c r="K777" s="40"/>
      <c r="L777" s="67"/>
      <c r="M777" s="68"/>
      <c r="N777" s="43"/>
      <c r="O777" s="86"/>
      <c r="P777" s="93"/>
      <c r="Q777" s="46"/>
      <c r="R777" s="37"/>
    </row>
    <row r="778" spans="1:18" ht="21" customHeight="1">
      <c r="A778" s="17"/>
      <c r="B778" s="103"/>
      <c r="C778" s="48"/>
      <c r="D778" s="99"/>
      <c r="E778" s="89"/>
      <c r="F778" s="74"/>
      <c r="G778" s="74"/>
      <c r="H778" s="75"/>
      <c r="I778" s="76"/>
      <c r="J778" s="116"/>
      <c r="K778" s="25"/>
      <c r="L778" s="53"/>
      <c r="M778" s="54"/>
      <c r="N778" s="95"/>
      <c r="O778" s="96"/>
      <c r="P778" s="79"/>
      <c r="Q778" s="31"/>
      <c r="R778" s="58"/>
    </row>
    <row r="779" spans="1:18" ht="21" customHeight="1">
      <c r="A779" s="13"/>
      <c r="B779" s="104"/>
      <c r="C779" s="60"/>
      <c r="D779" s="61"/>
      <c r="E779" s="62"/>
      <c r="F779" s="97"/>
      <c r="G779" s="97"/>
      <c r="H779" s="84"/>
      <c r="I779" s="64"/>
      <c r="J779" s="85"/>
      <c r="K779" s="40"/>
      <c r="L779" s="67"/>
      <c r="M779" s="68"/>
      <c r="N779" s="43"/>
      <c r="O779" s="86"/>
      <c r="P779" s="93"/>
      <c r="Q779" s="46"/>
      <c r="R779" s="37"/>
    </row>
    <row r="780" spans="1:18" ht="21" customHeight="1">
      <c r="A780" s="17"/>
      <c r="B780" s="72"/>
      <c r="C780" s="48"/>
      <c r="D780" s="99"/>
      <c r="E780" s="89"/>
      <c r="F780" s="106"/>
      <c r="G780" s="106"/>
      <c r="H780" s="107"/>
      <c r="I780" s="76"/>
      <c r="J780" s="116"/>
      <c r="K780" s="25"/>
      <c r="L780" s="53"/>
      <c r="M780" s="54"/>
      <c r="N780" s="95"/>
      <c r="O780" s="96"/>
      <c r="P780" s="79"/>
      <c r="Q780" s="31"/>
      <c r="R780" s="58"/>
    </row>
    <row r="781" spans="1:18" ht="21" customHeight="1">
      <c r="A781" s="13"/>
      <c r="B781" s="81"/>
      <c r="C781" s="60"/>
      <c r="D781" s="61"/>
      <c r="E781" s="62"/>
      <c r="F781" s="108"/>
      <c r="G781" s="108"/>
      <c r="H781" s="37"/>
      <c r="I781" s="64"/>
      <c r="J781" s="85"/>
      <c r="K781" s="40"/>
      <c r="L781" s="67"/>
      <c r="M781" s="68"/>
      <c r="N781" s="43"/>
      <c r="O781" s="86"/>
      <c r="P781" s="93"/>
      <c r="Q781" s="46"/>
      <c r="R781" s="37"/>
    </row>
    <row r="782" spans="1:18" ht="21" customHeight="1">
      <c r="A782" s="17"/>
      <c r="B782" s="103"/>
      <c r="C782" s="48"/>
      <c r="D782" s="99"/>
      <c r="E782" s="89"/>
      <c r="F782" s="106"/>
      <c r="G782" s="106"/>
      <c r="H782" s="107"/>
      <c r="I782" s="76"/>
      <c r="J782" s="116"/>
      <c r="K782" s="25"/>
      <c r="L782" s="53"/>
      <c r="M782" s="54"/>
      <c r="N782" s="95"/>
      <c r="O782" s="96"/>
      <c r="P782" s="79"/>
      <c r="Q782" s="31"/>
      <c r="R782" s="58"/>
    </row>
    <row r="783" spans="1:18" ht="21" customHeight="1">
      <c r="A783" s="13"/>
      <c r="B783" s="104"/>
      <c r="C783" s="60"/>
      <c r="D783" s="61"/>
      <c r="E783" s="62"/>
      <c r="F783" s="108"/>
      <c r="G783" s="108"/>
      <c r="H783" s="37"/>
      <c r="I783" s="64"/>
      <c r="J783" s="85"/>
      <c r="K783" s="40"/>
      <c r="L783" s="67"/>
      <c r="M783" s="68"/>
      <c r="N783" s="43"/>
      <c r="O783" s="86"/>
      <c r="P783" s="93"/>
      <c r="Q783" s="46"/>
      <c r="R783" s="37"/>
    </row>
    <row r="784" spans="1:18" ht="21" customHeight="1">
      <c r="A784" s="17"/>
      <c r="B784" s="103"/>
      <c r="C784" s="48"/>
      <c r="D784" s="99"/>
      <c r="E784" s="89"/>
      <c r="F784" s="106"/>
      <c r="G784" s="106"/>
      <c r="H784" s="58"/>
      <c r="I784" s="76"/>
      <c r="J784" s="116"/>
      <c r="K784" s="25"/>
      <c r="L784" s="53"/>
      <c r="M784" s="54"/>
      <c r="N784" s="95"/>
      <c r="O784" s="56"/>
      <c r="P784" s="79"/>
      <c r="Q784" s="31"/>
      <c r="R784" s="58"/>
    </row>
    <row r="785" spans="1:18" ht="21" customHeight="1">
      <c r="A785" s="13"/>
      <c r="B785" s="104"/>
      <c r="C785" s="60"/>
      <c r="D785" s="61"/>
      <c r="E785" s="62"/>
      <c r="F785" s="108"/>
      <c r="G785" s="108"/>
      <c r="H785" s="37"/>
      <c r="I785" s="64"/>
      <c r="J785" s="85"/>
      <c r="K785" s="40"/>
      <c r="L785" s="67"/>
      <c r="M785" s="68"/>
      <c r="N785" s="43"/>
      <c r="O785" s="86"/>
      <c r="P785" s="93"/>
      <c r="Q785" s="46"/>
      <c r="R785" s="37"/>
    </row>
    <row r="786" spans="1:18" ht="21" customHeight="1">
      <c r="A786" s="17"/>
      <c r="B786" s="103"/>
      <c r="C786" s="48"/>
      <c r="D786" s="99"/>
      <c r="E786" s="89"/>
      <c r="F786" s="106"/>
      <c r="G786" s="106"/>
      <c r="H786" s="58"/>
      <c r="I786" s="76"/>
      <c r="J786" s="116"/>
      <c r="K786" s="25"/>
      <c r="L786" s="53"/>
      <c r="M786" s="54"/>
      <c r="N786" s="95"/>
      <c r="O786" s="56"/>
      <c r="P786" s="79"/>
      <c r="Q786" s="31"/>
      <c r="R786" s="58"/>
    </row>
    <row r="787" spans="1:18" ht="21" customHeight="1">
      <c r="A787" s="13"/>
      <c r="B787" s="104"/>
      <c r="C787" s="60"/>
      <c r="D787" s="61"/>
      <c r="E787" s="62"/>
      <c r="F787" s="108"/>
      <c r="G787" s="108"/>
      <c r="H787" s="37"/>
      <c r="I787" s="64"/>
      <c r="J787" s="85"/>
      <c r="K787" s="40"/>
      <c r="L787" s="67"/>
      <c r="M787" s="68"/>
      <c r="N787" s="43"/>
      <c r="O787" s="86"/>
      <c r="P787" s="93"/>
      <c r="Q787" s="46"/>
      <c r="R787" s="37"/>
    </row>
    <row r="788" spans="1:18" ht="21" customHeight="1">
      <c r="A788" s="17"/>
      <c r="B788" s="72"/>
      <c r="C788" s="48"/>
      <c r="D788" s="91"/>
      <c r="E788" s="89"/>
      <c r="F788" s="89"/>
      <c r="G788" s="89"/>
      <c r="H788" s="94"/>
      <c r="I788" s="76"/>
      <c r="J788" s="116"/>
      <c r="K788" s="25"/>
      <c r="L788" s="53"/>
      <c r="M788" s="54"/>
      <c r="N788" s="95"/>
      <c r="O788" s="56"/>
      <c r="P788" s="79"/>
      <c r="Q788" s="31"/>
      <c r="R788" s="58"/>
    </row>
    <row r="789" spans="1:18" ht="21" customHeight="1">
      <c r="A789" s="13"/>
      <c r="B789" s="81"/>
      <c r="C789" s="60"/>
      <c r="D789" s="61"/>
      <c r="E789" s="62"/>
      <c r="F789" s="62"/>
      <c r="G789" s="62"/>
      <c r="H789" s="98"/>
      <c r="I789" s="64"/>
      <c r="J789" s="85"/>
      <c r="K789" s="40"/>
      <c r="L789" s="67"/>
      <c r="M789" s="68"/>
      <c r="N789" s="43"/>
      <c r="O789" s="86"/>
      <c r="P789" s="93"/>
      <c r="Q789" s="46"/>
      <c r="R789" s="37"/>
    </row>
    <row r="790" spans="1:18" ht="21" customHeight="1">
      <c r="A790" s="17"/>
      <c r="B790" s="72"/>
      <c r="C790" s="48"/>
      <c r="D790" s="99"/>
      <c r="E790" s="89"/>
      <c r="F790" s="89"/>
      <c r="G790" s="89"/>
      <c r="H790" s="94"/>
      <c r="I790" s="76"/>
      <c r="J790" s="116"/>
      <c r="K790" s="25"/>
      <c r="L790" s="53"/>
      <c r="M790" s="54"/>
      <c r="N790" s="95"/>
      <c r="O790" s="56"/>
      <c r="P790" s="79"/>
      <c r="Q790" s="109"/>
      <c r="R790" s="58"/>
    </row>
    <row r="791" spans="1:18" ht="21" customHeight="1">
      <c r="A791" s="13"/>
      <c r="B791" s="81"/>
      <c r="C791" s="60"/>
      <c r="D791" s="61"/>
      <c r="E791" s="62"/>
      <c r="F791" s="62"/>
      <c r="G791" s="62"/>
      <c r="H791" s="98"/>
      <c r="I791" s="64"/>
      <c r="J791" s="85"/>
      <c r="K791" s="40"/>
      <c r="L791" s="110"/>
      <c r="M791" s="54"/>
      <c r="N791" s="101"/>
      <c r="O791" s="111"/>
      <c r="P791" s="102"/>
      <c r="Q791" s="112"/>
      <c r="R791" s="94"/>
    </row>
    <row r="792" spans="1:18" ht="21" customHeight="1">
      <c r="A792" s="17"/>
      <c r="B792" s="72"/>
      <c r="C792" s="113"/>
      <c r="D792" s="114"/>
      <c r="E792" s="115"/>
      <c r="F792" s="116"/>
      <c r="G792" s="116"/>
      <c r="H792" s="117"/>
      <c r="I792" s="118"/>
      <c r="J792" s="119"/>
      <c r="K792" s="120"/>
      <c r="L792" s="121"/>
      <c r="M792" s="122"/>
      <c r="N792" s="92"/>
      <c r="O792" s="56"/>
      <c r="P792" s="79"/>
      <c r="Q792" s="31"/>
      <c r="R792" s="58"/>
    </row>
    <row r="793" spans="1:18" ht="21" customHeight="1" thickBot="1">
      <c r="A793" s="123"/>
      <c r="B793" s="273"/>
      <c r="C793" s="125"/>
      <c r="D793" s="126"/>
      <c r="E793" s="127"/>
      <c r="F793" s="128"/>
      <c r="G793" s="128"/>
      <c r="H793" s="129"/>
      <c r="I793" s="130"/>
      <c r="J793" s="131"/>
      <c r="K793" s="132"/>
      <c r="L793" s="133"/>
      <c r="M793" s="134"/>
      <c r="N793" s="135"/>
      <c r="O793" s="136"/>
      <c r="P793" s="137"/>
      <c r="Q793" s="138"/>
      <c r="R793" s="139"/>
    </row>
    <row r="794" spans="1:18" ht="21" customHeight="1" thickTop="1">
      <c r="A794" s="142"/>
      <c r="B794" s="19"/>
      <c r="C794" s="20"/>
      <c r="D794" s="20"/>
      <c r="E794" s="21"/>
      <c r="F794" s="21"/>
      <c r="G794" s="21"/>
      <c r="H794" s="22"/>
      <c r="I794" s="23"/>
      <c r="J794" s="24"/>
      <c r="K794" s="25"/>
      <c r="L794" s="26"/>
      <c r="M794" s="27"/>
      <c r="N794" s="28"/>
      <c r="O794" s="29"/>
      <c r="P794" s="30"/>
      <c r="Q794" s="31"/>
      <c r="R794" s="32"/>
    </row>
    <row r="795" spans="1:18" ht="21" customHeight="1">
      <c r="A795" s="15"/>
      <c r="B795" s="33"/>
      <c r="C795" s="34"/>
      <c r="D795" s="35"/>
      <c r="E795" s="36"/>
      <c r="F795" s="36"/>
      <c r="G795" s="36"/>
      <c r="H795" s="37"/>
      <c r="I795" s="38"/>
      <c r="J795" s="39"/>
      <c r="K795" s="40"/>
      <c r="L795" s="41"/>
      <c r="M795" s="42"/>
      <c r="N795" s="43"/>
      <c r="O795" s="44"/>
      <c r="P795" s="45"/>
      <c r="Q795" s="46"/>
      <c r="R795" s="37"/>
    </row>
    <row r="796" spans="1:18" ht="21" customHeight="1">
      <c r="A796" s="17"/>
      <c r="B796" s="47"/>
      <c r="C796" s="48"/>
      <c r="D796" s="329"/>
      <c r="E796" s="50"/>
      <c r="F796" s="50"/>
      <c r="G796" s="50"/>
      <c r="H796" s="22"/>
      <c r="I796" s="51"/>
      <c r="J796" s="116"/>
      <c r="K796" s="25"/>
      <c r="L796" s="53"/>
      <c r="M796" s="54"/>
      <c r="N796" s="55"/>
      <c r="O796" s="56"/>
      <c r="P796" s="57"/>
      <c r="Q796" s="31"/>
      <c r="R796" s="58"/>
    </row>
    <row r="797" spans="1:18" ht="21" customHeight="1">
      <c r="A797" s="13"/>
      <c r="B797" s="59"/>
      <c r="C797" s="60"/>
      <c r="D797" s="297"/>
      <c r="E797" s="62"/>
      <c r="F797" s="62"/>
      <c r="G797" s="62"/>
      <c r="H797" s="63"/>
      <c r="I797" s="64"/>
      <c r="J797" s="85"/>
      <c r="K797" s="66"/>
      <c r="L797" s="67"/>
      <c r="M797" s="68"/>
      <c r="N797" s="69"/>
      <c r="O797" s="44"/>
      <c r="P797" s="70"/>
      <c r="Q797" s="46"/>
      <c r="R797" s="37"/>
    </row>
    <row r="798" spans="1:18" ht="21" customHeight="1">
      <c r="A798" s="71"/>
      <c r="B798" s="72"/>
      <c r="C798" s="16"/>
      <c r="D798" s="327"/>
      <c r="E798" s="74"/>
      <c r="F798" s="74"/>
      <c r="G798" s="74"/>
      <c r="H798" s="75"/>
      <c r="I798" s="140"/>
      <c r="J798" s="116"/>
      <c r="K798" s="25"/>
      <c r="L798" s="53"/>
      <c r="M798" s="54"/>
      <c r="N798" s="78"/>
      <c r="O798" s="56"/>
      <c r="P798" s="79"/>
      <c r="Q798" s="31"/>
      <c r="R798" s="58"/>
    </row>
    <row r="799" spans="1:18" ht="21" customHeight="1">
      <c r="A799" s="80"/>
      <c r="B799" s="81"/>
      <c r="C799" s="60"/>
      <c r="D799" s="328"/>
      <c r="E799" s="62"/>
      <c r="F799" s="83"/>
      <c r="G799" s="83"/>
      <c r="H799" s="84"/>
      <c r="I799" s="64"/>
      <c r="J799" s="85"/>
      <c r="K799" s="40"/>
      <c r="L799" s="67"/>
      <c r="M799" s="68"/>
      <c r="N799" s="43"/>
      <c r="O799" s="86"/>
      <c r="P799" s="87"/>
      <c r="Q799" s="46"/>
      <c r="R799" s="37"/>
    </row>
    <row r="800" spans="1:18" ht="21" customHeight="1">
      <c r="A800" s="71"/>
      <c r="B800" s="72"/>
      <c r="C800" s="48"/>
      <c r="D800" s="88"/>
      <c r="E800" s="89"/>
      <c r="F800" s="89"/>
      <c r="G800" s="89"/>
      <c r="H800" s="75"/>
      <c r="I800" s="76"/>
      <c r="J800" s="116"/>
      <c r="K800" s="25"/>
      <c r="L800" s="53"/>
      <c r="M800" s="54"/>
      <c r="N800" s="55"/>
      <c r="O800" s="56"/>
      <c r="P800" s="79"/>
      <c r="Q800" s="31"/>
      <c r="R800" s="58"/>
    </row>
    <row r="801" spans="1:18" ht="21" customHeight="1">
      <c r="A801" s="80"/>
      <c r="B801" s="81"/>
      <c r="C801" s="60"/>
      <c r="D801" s="90"/>
      <c r="E801" s="62"/>
      <c r="F801" s="62"/>
      <c r="G801" s="62"/>
      <c r="H801" s="84"/>
      <c r="I801" s="64"/>
      <c r="J801" s="85"/>
      <c r="K801" s="40"/>
      <c r="L801" s="67"/>
      <c r="M801" s="68"/>
      <c r="N801" s="69"/>
      <c r="O801" s="86"/>
      <c r="P801" s="87"/>
      <c r="Q801" s="46"/>
      <c r="R801" s="37"/>
    </row>
    <row r="802" spans="1:18" ht="21" customHeight="1">
      <c r="A802" s="17"/>
      <c r="B802" s="72"/>
      <c r="C802" s="48"/>
      <c r="D802" s="91"/>
      <c r="E802" s="89"/>
      <c r="F802" s="89"/>
      <c r="G802" s="89"/>
      <c r="H802" s="58"/>
      <c r="I802" s="76"/>
      <c r="J802" s="116"/>
      <c r="K802" s="25"/>
      <c r="L802" s="53"/>
      <c r="M802" s="54"/>
      <c r="N802" s="92"/>
      <c r="O802" s="56"/>
      <c r="P802" s="79"/>
      <c r="Q802" s="31"/>
      <c r="R802" s="58"/>
    </row>
    <row r="803" spans="1:18" ht="21" customHeight="1">
      <c r="A803" s="80"/>
      <c r="B803" s="81"/>
      <c r="C803" s="60"/>
      <c r="D803" s="61"/>
      <c r="E803" s="62"/>
      <c r="F803" s="62"/>
      <c r="G803" s="62"/>
      <c r="H803" s="84"/>
      <c r="I803" s="64"/>
      <c r="J803" s="85"/>
      <c r="K803" s="40"/>
      <c r="L803" s="67"/>
      <c r="M803" s="68"/>
      <c r="N803" s="69"/>
      <c r="O803" s="86"/>
      <c r="P803" s="93"/>
      <c r="Q803" s="46"/>
      <c r="R803" s="37"/>
    </row>
    <row r="804" spans="1:18" ht="21" customHeight="1">
      <c r="A804" s="17"/>
      <c r="B804" s="72"/>
      <c r="C804" s="48"/>
      <c r="D804" s="91"/>
      <c r="E804" s="89"/>
      <c r="F804" s="89"/>
      <c r="G804" s="89"/>
      <c r="H804" s="94"/>
      <c r="I804" s="76"/>
      <c r="J804" s="116"/>
      <c r="K804" s="25"/>
      <c r="L804" s="53"/>
      <c r="M804" s="54"/>
      <c r="N804" s="92"/>
      <c r="O804" s="56"/>
      <c r="P804" s="79"/>
      <c r="Q804" s="31"/>
      <c r="R804" s="58"/>
    </row>
    <row r="805" spans="1:18" ht="21" customHeight="1">
      <c r="A805" s="13"/>
      <c r="B805" s="81"/>
      <c r="C805" s="60"/>
      <c r="D805" s="61"/>
      <c r="E805" s="62"/>
      <c r="F805" s="62"/>
      <c r="G805" s="62"/>
      <c r="H805" s="37"/>
      <c r="I805" s="64"/>
      <c r="J805" s="85"/>
      <c r="K805" s="40"/>
      <c r="L805" s="67"/>
      <c r="M805" s="68"/>
      <c r="N805" s="69"/>
      <c r="O805" s="86"/>
      <c r="P805" s="93"/>
      <c r="Q805" s="46"/>
      <c r="R805" s="37"/>
    </row>
    <row r="806" spans="1:18" ht="21" customHeight="1">
      <c r="A806" s="18"/>
      <c r="B806" s="72"/>
      <c r="C806" s="48"/>
      <c r="D806" s="91"/>
      <c r="E806" s="89"/>
      <c r="F806" s="74"/>
      <c r="G806" s="74"/>
      <c r="H806" s="94"/>
      <c r="I806" s="76"/>
      <c r="J806" s="116"/>
      <c r="K806" s="25"/>
      <c r="L806" s="53"/>
      <c r="M806" s="54"/>
      <c r="N806" s="95"/>
      <c r="O806" s="96"/>
      <c r="P806" s="79"/>
      <c r="Q806" s="31"/>
      <c r="R806" s="58"/>
    </row>
    <row r="807" spans="1:18" ht="21" customHeight="1">
      <c r="A807" s="13"/>
      <c r="B807" s="81"/>
      <c r="C807" s="14"/>
      <c r="D807" s="61"/>
      <c r="E807" s="62"/>
      <c r="F807" s="97"/>
      <c r="G807" s="97"/>
      <c r="H807" s="98"/>
      <c r="I807" s="64"/>
      <c r="J807" s="85"/>
      <c r="K807" s="40"/>
      <c r="L807" s="67"/>
      <c r="M807" s="68"/>
      <c r="N807" s="43"/>
      <c r="O807" s="86"/>
      <c r="P807" s="93"/>
      <c r="Q807" s="46"/>
      <c r="R807" s="37"/>
    </row>
    <row r="808" spans="1:18" ht="21" customHeight="1">
      <c r="A808" s="17"/>
      <c r="B808" s="72"/>
      <c r="C808" s="48"/>
      <c r="D808" s="99"/>
      <c r="E808" s="89"/>
      <c r="F808" s="74"/>
      <c r="G808" s="74"/>
      <c r="H808" s="22"/>
      <c r="I808" s="76"/>
      <c r="J808" s="116"/>
      <c r="K808" s="25"/>
      <c r="L808" s="53"/>
      <c r="M808" s="54"/>
      <c r="N808" s="95"/>
      <c r="O808" s="96"/>
      <c r="P808" s="79"/>
      <c r="Q808" s="31"/>
      <c r="R808" s="58"/>
    </row>
    <row r="809" spans="1:18" ht="21" customHeight="1">
      <c r="A809" s="13"/>
      <c r="B809" s="81"/>
      <c r="C809" s="60"/>
      <c r="D809" s="61"/>
      <c r="E809" s="62"/>
      <c r="F809" s="97"/>
      <c r="G809" s="97"/>
      <c r="H809" s="100"/>
      <c r="I809" s="64"/>
      <c r="J809" s="85"/>
      <c r="K809" s="40"/>
      <c r="L809" s="67"/>
      <c r="M809" s="68"/>
      <c r="N809" s="43"/>
      <c r="O809" s="86"/>
      <c r="P809" s="93"/>
      <c r="Q809" s="46"/>
      <c r="R809" s="37"/>
    </row>
    <row r="810" spans="1:18" ht="21" customHeight="1">
      <c r="A810" s="18"/>
      <c r="B810" s="72"/>
      <c r="C810" s="48"/>
      <c r="D810" s="99"/>
      <c r="E810" s="89"/>
      <c r="F810" s="74"/>
      <c r="G810" s="74"/>
      <c r="H810" s="22"/>
      <c r="I810" s="76"/>
      <c r="J810" s="77"/>
      <c r="K810" s="25"/>
      <c r="L810" s="53"/>
      <c r="M810" s="54"/>
      <c r="N810" s="95"/>
      <c r="O810" s="96"/>
      <c r="P810" s="79"/>
      <c r="Q810" s="31"/>
      <c r="R810" s="58"/>
    </row>
    <row r="811" spans="1:18" ht="21" customHeight="1">
      <c r="A811" s="13"/>
      <c r="B811" s="81"/>
      <c r="C811" s="60"/>
      <c r="D811" s="61"/>
      <c r="E811" s="62"/>
      <c r="F811" s="97"/>
      <c r="G811" s="97"/>
      <c r="H811" s="63"/>
      <c r="I811" s="64"/>
      <c r="J811" s="85"/>
      <c r="K811" s="40"/>
      <c r="L811" s="67"/>
      <c r="M811" s="68"/>
      <c r="N811" s="101"/>
      <c r="O811" s="86"/>
      <c r="P811" s="102"/>
      <c r="Q811" s="46"/>
      <c r="R811" s="37"/>
    </row>
    <row r="812" spans="1:18" ht="21" customHeight="1">
      <c r="A812" s="17"/>
      <c r="B812" s="72"/>
      <c r="C812" s="48"/>
      <c r="D812" s="99"/>
      <c r="E812" s="89"/>
      <c r="F812" s="89"/>
      <c r="G812" s="89"/>
      <c r="H812" s="58"/>
      <c r="I812" s="76"/>
      <c r="J812" s="77"/>
      <c r="K812" s="25"/>
      <c r="L812" s="53"/>
      <c r="M812" s="54"/>
      <c r="N812" s="92"/>
      <c r="O812" s="56"/>
      <c r="P812" s="79"/>
      <c r="Q812" s="31"/>
      <c r="R812" s="58"/>
    </row>
    <row r="813" spans="1:18" ht="21" customHeight="1">
      <c r="A813" s="13"/>
      <c r="B813" s="81"/>
      <c r="C813" s="60"/>
      <c r="D813" s="61"/>
      <c r="E813" s="62"/>
      <c r="F813" s="62"/>
      <c r="G813" s="62"/>
      <c r="H813" s="37"/>
      <c r="I813" s="64"/>
      <c r="J813" s="85"/>
      <c r="K813" s="40"/>
      <c r="L813" s="67"/>
      <c r="M813" s="68"/>
      <c r="N813" s="69"/>
      <c r="O813" s="86"/>
      <c r="P813" s="93"/>
      <c r="Q813" s="46"/>
      <c r="R813" s="37"/>
    </row>
    <row r="814" spans="1:18" ht="21" customHeight="1">
      <c r="A814" s="18"/>
      <c r="B814" s="72"/>
      <c r="C814" s="48"/>
      <c r="D814" s="91"/>
      <c r="E814" s="89"/>
      <c r="F814" s="74"/>
      <c r="G814" s="74"/>
      <c r="H814" s="22"/>
      <c r="I814" s="76"/>
      <c r="J814" s="77"/>
      <c r="K814" s="25"/>
      <c r="L814" s="53"/>
      <c r="M814" s="54"/>
      <c r="N814" s="78"/>
      <c r="O814" s="96"/>
      <c r="P814" s="79"/>
      <c r="Q814" s="31"/>
      <c r="R814" s="58"/>
    </row>
    <row r="815" spans="1:18" ht="21" customHeight="1">
      <c r="A815" s="13"/>
      <c r="B815" s="81"/>
      <c r="C815" s="60"/>
      <c r="D815" s="61"/>
      <c r="E815" s="62"/>
      <c r="F815" s="97"/>
      <c r="G815" s="97"/>
      <c r="H815" s="63"/>
      <c r="I815" s="64"/>
      <c r="J815" s="85"/>
      <c r="K815" s="40"/>
      <c r="L815" s="67"/>
      <c r="M815" s="68"/>
      <c r="N815" s="43"/>
      <c r="O815" s="86"/>
      <c r="P815" s="93"/>
      <c r="Q815" s="46"/>
      <c r="R815" s="37"/>
    </row>
    <row r="816" spans="1:18" ht="21" customHeight="1">
      <c r="A816" s="18"/>
      <c r="B816" s="72"/>
      <c r="C816" s="48"/>
      <c r="D816" s="99"/>
      <c r="E816" s="89"/>
      <c r="F816" s="74"/>
      <c r="G816" s="74"/>
      <c r="H816" s="22"/>
      <c r="I816" s="76"/>
      <c r="J816" s="77"/>
      <c r="K816" s="25"/>
      <c r="L816" s="53"/>
      <c r="M816" s="54"/>
      <c r="N816" s="78"/>
      <c r="O816" s="96"/>
      <c r="P816" s="79"/>
      <c r="Q816" s="31"/>
      <c r="R816" s="58"/>
    </row>
    <row r="817" spans="1:18" ht="21" customHeight="1">
      <c r="A817" s="13"/>
      <c r="B817" s="81"/>
      <c r="C817" s="60"/>
      <c r="D817" s="61"/>
      <c r="E817" s="62"/>
      <c r="F817" s="97"/>
      <c r="G817" s="97"/>
      <c r="H817" s="63"/>
      <c r="I817" s="64"/>
      <c r="J817" s="85"/>
      <c r="K817" s="40"/>
      <c r="L817" s="67"/>
      <c r="M817" s="68"/>
      <c r="N817" s="43"/>
      <c r="O817" s="86"/>
      <c r="P817" s="93"/>
      <c r="Q817" s="46"/>
      <c r="R817" s="37"/>
    </row>
    <row r="818" spans="1:18" ht="21" customHeight="1">
      <c r="A818" s="17"/>
      <c r="B818" s="103"/>
      <c r="C818" s="48"/>
      <c r="D818" s="99"/>
      <c r="E818" s="89"/>
      <c r="F818" s="74"/>
      <c r="G818" s="74"/>
      <c r="H818" s="75"/>
      <c r="I818" s="76"/>
      <c r="J818" s="77"/>
      <c r="K818" s="25"/>
      <c r="L818" s="53"/>
      <c r="M818" s="54"/>
      <c r="N818" s="95"/>
      <c r="O818" s="96"/>
      <c r="P818" s="79"/>
      <c r="Q818" s="31"/>
      <c r="R818" s="58"/>
    </row>
    <row r="819" spans="1:18" ht="21" customHeight="1">
      <c r="A819" s="13"/>
      <c r="B819" s="104"/>
      <c r="C819" s="60"/>
      <c r="D819" s="61"/>
      <c r="E819" s="62"/>
      <c r="F819" s="97"/>
      <c r="G819" s="97"/>
      <c r="H819" s="84"/>
      <c r="I819" s="64"/>
      <c r="J819" s="85"/>
      <c r="K819" s="40"/>
      <c r="L819" s="67"/>
      <c r="M819" s="68"/>
      <c r="N819" s="105"/>
      <c r="O819" s="86"/>
      <c r="P819" s="93"/>
      <c r="Q819" s="46"/>
      <c r="R819" s="37"/>
    </row>
    <row r="820" spans="1:18" ht="21" customHeight="1">
      <c r="A820" s="17"/>
      <c r="B820" s="103"/>
      <c r="C820" s="48"/>
      <c r="D820" s="99"/>
      <c r="E820" s="89"/>
      <c r="F820" s="106"/>
      <c r="G820" s="106"/>
      <c r="H820" s="107"/>
      <c r="I820" s="76"/>
      <c r="J820" s="77"/>
      <c r="K820" s="25"/>
      <c r="L820" s="53"/>
      <c r="M820" s="54"/>
      <c r="N820" s="95"/>
      <c r="O820" s="96"/>
      <c r="P820" s="79"/>
      <c r="Q820" s="31"/>
      <c r="R820" s="58"/>
    </row>
    <row r="821" spans="1:18" ht="21" customHeight="1">
      <c r="A821" s="13"/>
      <c r="B821" s="104"/>
      <c r="C821" s="60"/>
      <c r="D821" s="61"/>
      <c r="E821" s="62"/>
      <c r="F821" s="108"/>
      <c r="G821" s="108"/>
      <c r="H821" s="37"/>
      <c r="I821" s="64"/>
      <c r="J821" s="85"/>
      <c r="K821" s="40"/>
      <c r="L821" s="67"/>
      <c r="M821" s="68"/>
      <c r="N821" s="43"/>
      <c r="O821" s="86"/>
      <c r="P821" s="93"/>
      <c r="Q821" s="46"/>
      <c r="R821" s="37"/>
    </row>
    <row r="822" spans="1:18" ht="21" customHeight="1">
      <c r="A822" s="17"/>
      <c r="B822" s="103"/>
      <c r="C822" s="48"/>
      <c r="D822" s="99"/>
      <c r="E822" s="89"/>
      <c r="F822" s="106"/>
      <c r="G822" s="106"/>
      <c r="H822" s="107"/>
      <c r="I822" s="76"/>
      <c r="J822" s="77"/>
      <c r="K822" s="25"/>
      <c r="L822" s="53"/>
      <c r="M822" s="54"/>
      <c r="N822" s="95"/>
      <c r="O822" s="96"/>
      <c r="P822" s="79"/>
      <c r="Q822" s="31"/>
      <c r="R822" s="58"/>
    </row>
    <row r="823" spans="1:18" ht="21" customHeight="1">
      <c r="A823" s="13"/>
      <c r="B823" s="104"/>
      <c r="C823" s="60"/>
      <c r="D823" s="61"/>
      <c r="E823" s="62"/>
      <c r="F823" s="108"/>
      <c r="G823" s="108"/>
      <c r="H823" s="37"/>
      <c r="I823" s="64"/>
      <c r="J823" s="85"/>
      <c r="K823" s="40"/>
      <c r="L823" s="67"/>
      <c r="M823" s="68"/>
      <c r="N823" s="43"/>
      <c r="O823" s="86"/>
      <c r="P823" s="93"/>
      <c r="Q823" s="46"/>
      <c r="R823" s="37"/>
    </row>
    <row r="824" spans="1:18" ht="21" customHeight="1">
      <c r="A824" s="17"/>
      <c r="B824" s="103"/>
      <c r="C824" s="48"/>
      <c r="D824" s="99"/>
      <c r="E824" s="89"/>
      <c r="F824" s="106"/>
      <c r="G824" s="106"/>
      <c r="H824" s="58"/>
      <c r="I824" s="76"/>
      <c r="J824" s="77"/>
      <c r="K824" s="25"/>
      <c r="L824" s="53"/>
      <c r="M824" s="54"/>
      <c r="N824" s="95"/>
      <c r="O824" s="96"/>
      <c r="P824" s="79"/>
      <c r="Q824" s="31"/>
      <c r="R824" s="58"/>
    </row>
    <row r="825" spans="1:18" ht="21" customHeight="1">
      <c r="A825" s="13"/>
      <c r="B825" s="104"/>
      <c r="C825" s="60"/>
      <c r="D825" s="61"/>
      <c r="E825" s="62"/>
      <c r="F825" s="108"/>
      <c r="G825" s="108"/>
      <c r="H825" s="37"/>
      <c r="I825" s="64"/>
      <c r="J825" s="85"/>
      <c r="K825" s="40"/>
      <c r="L825" s="67"/>
      <c r="M825" s="68"/>
      <c r="N825" s="43"/>
      <c r="O825" s="86"/>
      <c r="P825" s="93"/>
      <c r="Q825" s="46"/>
      <c r="R825" s="37"/>
    </row>
    <row r="826" spans="1:18" ht="21" customHeight="1">
      <c r="A826" s="17"/>
      <c r="B826" s="103"/>
      <c r="C826" s="48"/>
      <c r="D826" s="99"/>
      <c r="E826" s="89"/>
      <c r="F826" s="106"/>
      <c r="G826" s="106"/>
      <c r="H826" s="58"/>
      <c r="I826" s="76"/>
      <c r="J826" s="77"/>
      <c r="K826" s="25"/>
      <c r="L826" s="53"/>
      <c r="M826" s="54"/>
      <c r="N826" s="95"/>
      <c r="O826" s="96"/>
      <c r="P826" s="79"/>
      <c r="Q826" s="31"/>
      <c r="R826" s="58"/>
    </row>
    <row r="827" spans="1:18" ht="21" customHeight="1">
      <c r="A827" s="13"/>
      <c r="B827" s="104"/>
      <c r="C827" s="60"/>
      <c r="D827" s="61"/>
      <c r="E827" s="62"/>
      <c r="F827" s="108"/>
      <c r="G827" s="108"/>
      <c r="H827" s="37"/>
      <c r="I827" s="64"/>
      <c r="J827" s="85"/>
      <c r="K827" s="40"/>
      <c r="L827" s="67"/>
      <c r="M827" s="68"/>
      <c r="N827" s="43"/>
      <c r="O827" s="86"/>
      <c r="P827" s="93"/>
      <c r="Q827" s="46"/>
      <c r="R827" s="37"/>
    </row>
    <row r="828" spans="1:18" ht="21" customHeight="1">
      <c r="A828" s="17"/>
      <c r="B828" s="72"/>
      <c r="C828" s="48"/>
      <c r="D828" s="91"/>
      <c r="E828" s="89"/>
      <c r="F828" s="89"/>
      <c r="G828" s="89"/>
      <c r="H828" s="94"/>
      <c r="I828" s="76"/>
      <c r="J828" s="77"/>
      <c r="K828" s="25"/>
      <c r="L828" s="53"/>
      <c r="M828" s="54"/>
      <c r="N828" s="95"/>
      <c r="O828" s="56"/>
      <c r="P828" s="79"/>
      <c r="Q828" s="31"/>
      <c r="R828" s="58"/>
    </row>
    <row r="829" spans="1:18" ht="21" customHeight="1">
      <c r="A829" s="13"/>
      <c r="B829" s="81"/>
      <c r="C829" s="60"/>
      <c r="D829" s="61"/>
      <c r="E829" s="62"/>
      <c r="F829" s="62"/>
      <c r="G829" s="62"/>
      <c r="H829" s="98"/>
      <c r="I829" s="64"/>
      <c r="J829" s="85"/>
      <c r="K829" s="40"/>
      <c r="L829" s="67"/>
      <c r="M829" s="68"/>
      <c r="N829" s="43"/>
      <c r="O829" s="86"/>
      <c r="P829" s="93"/>
      <c r="Q829" s="46"/>
      <c r="R829" s="37"/>
    </row>
    <row r="830" spans="1:18" ht="21" customHeight="1">
      <c r="A830" s="17"/>
      <c r="B830" s="72"/>
      <c r="C830" s="48"/>
      <c r="D830" s="99"/>
      <c r="E830" s="89"/>
      <c r="F830" s="89"/>
      <c r="G830" s="89"/>
      <c r="H830" s="94"/>
      <c r="I830" s="76"/>
      <c r="J830" s="77"/>
      <c r="K830" s="25"/>
      <c r="L830" s="53"/>
      <c r="M830" s="54"/>
      <c r="N830" s="95"/>
      <c r="O830" s="56"/>
      <c r="P830" s="79"/>
      <c r="Q830" s="31"/>
      <c r="R830" s="58"/>
    </row>
    <row r="831" spans="1:18" ht="21" customHeight="1">
      <c r="A831" s="13"/>
      <c r="B831" s="81"/>
      <c r="C831" s="60"/>
      <c r="D831" s="61"/>
      <c r="E831" s="62"/>
      <c r="F831" s="62"/>
      <c r="G831" s="62"/>
      <c r="H831" s="98"/>
      <c r="I831" s="64"/>
      <c r="J831" s="85"/>
      <c r="K831" s="40"/>
      <c r="L831" s="67"/>
      <c r="M831" s="68"/>
      <c r="N831" s="43"/>
      <c r="O831" s="86"/>
      <c r="P831" s="93"/>
      <c r="Q831" s="46"/>
      <c r="R831" s="37"/>
    </row>
    <row r="832" spans="1:18" ht="21" customHeight="1">
      <c r="A832" s="17"/>
      <c r="B832" s="72"/>
      <c r="C832" s="48"/>
      <c r="D832" s="99"/>
      <c r="E832" s="89"/>
      <c r="F832" s="106"/>
      <c r="G832" s="106"/>
      <c r="H832" s="22"/>
      <c r="I832" s="76"/>
      <c r="J832" s="77"/>
      <c r="K832" s="25"/>
      <c r="L832" s="53"/>
      <c r="M832" s="54"/>
      <c r="N832" s="95"/>
      <c r="O832" s="56"/>
      <c r="P832" s="79"/>
      <c r="Q832" s="31"/>
      <c r="R832" s="58"/>
    </row>
    <row r="833" spans="1:18" ht="21" customHeight="1">
      <c r="A833" s="13"/>
      <c r="B833" s="81"/>
      <c r="C833" s="60"/>
      <c r="D833" s="61"/>
      <c r="E833" s="62"/>
      <c r="F833" s="108"/>
      <c r="G833" s="108"/>
      <c r="H833" s="100"/>
      <c r="I833" s="64"/>
      <c r="J833" s="85"/>
      <c r="K833" s="40"/>
      <c r="L833" s="67"/>
      <c r="M833" s="68"/>
      <c r="N833" s="43"/>
      <c r="O833" s="86"/>
      <c r="P833" s="93"/>
      <c r="Q833" s="46"/>
      <c r="R833" s="37"/>
    </row>
    <row r="834" spans="1:18" ht="21" customHeight="1">
      <c r="A834" s="17"/>
      <c r="B834" s="72"/>
      <c r="C834" s="48"/>
      <c r="D834" s="99"/>
      <c r="E834" s="89"/>
      <c r="F834" s="106"/>
      <c r="G834" s="106"/>
      <c r="H834" s="22"/>
      <c r="I834" s="76"/>
      <c r="J834" s="77"/>
      <c r="K834" s="25"/>
      <c r="L834" s="53"/>
      <c r="M834" s="54"/>
      <c r="N834" s="95"/>
      <c r="O834" s="56"/>
      <c r="P834" s="79"/>
      <c r="Q834" s="109"/>
      <c r="R834" s="58"/>
    </row>
    <row r="835" spans="1:18" ht="21" customHeight="1">
      <c r="A835" s="13"/>
      <c r="B835" s="81"/>
      <c r="C835" s="60"/>
      <c r="D835" s="61"/>
      <c r="E835" s="62"/>
      <c r="F835" s="108"/>
      <c r="G835" s="108"/>
      <c r="H835" s="63"/>
      <c r="I835" s="64"/>
      <c r="J835" s="85"/>
      <c r="K835" s="40"/>
      <c r="L835" s="110"/>
      <c r="M835" s="54"/>
      <c r="N835" s="101"/>
      <c r="O835" s="111"/>
      <c r="P835" s="102"/>
      <c r="Q835" s="112"/>
      <c r="R835" s="94"/>
    </row>
    <row r="836" spans="1:18" ht="21" customHeight="1">
      <c r="A836" s="17"/>
      <c r="B836" s="72"/>
      <c r="C836" s="113"/>
      <c r="D836" s="114"/>
      <c r="E836" s="115"/>
      <c r="F836" s="116"/>
      <c r="G836" s="116"/>
      <c r="H836" s="117"/>
      <c r="I836" s="118"/>
      <c r="J836" s="119"/>
      <c r="K836" s="120"/>
      <c r="L836" s="121"/>
      <c r="M836" s="122"/>
      <c r="N836" s="92"/>
      <c r="O836" s="56"/>
      <c r="P836" s="79"/>
      <c r="Q836" s="31"/>
      <c r="R836" s="58"/>
    </row>
    <row r="837" spans="1:18" ht="21" customHeight="1" thickBot="1">
      <c r="A837" s="123"/>
      <c r="B837" s="141"/>
      <c r="C837" s="125"/>
      <c r="D837" s="126"/>
      <c r="E837" s="127"/>
      <c r="F837" s="128"/>
      <c r="G837" s="128"/>
      <c r="H837" s="129"/>
      <c r="I837" s="130"/>
      <c r="J837" s="131"/>
      <c r="K837" s="132"/>
      <c r="L837" s="133"/>
      <c r="M837" s="134"/>
      <c r="N837" s="135"/>
      <c r="O837" s="136"/>
      <c r="P837" s="137"/>
      <c r="Q837" s="138"/>
      <c r="R837" s="139"/>
    </row>
  </sheetData>
  <phoneticPr fontId="3"/>
  <pageMargins left="0.70866141732283472" right="0.70866141732283472" top="0.74803149606299213" bottom="0.74803149606299213" header="0.31496062992125984" footer="0.31496062992125984"/>
  <pageSetup paperSize="9" scale="78" orientation="portrait" verticalDpi="0" r:id="rId1"/>
  <rowBreaks count="18" manualBreakCount="18">
    <brk id="45" max="16383" man="1"/>
    <brk id="89" max="16383" man="1"/>
    <brk id="133" max="16383" man="1"/>
    <brk id="177" max="16383" man="1"/>
    <brk id="221" max="16383" man="1"/>
    <brk id="265" max="16383" man="1"/>
    <brk id="309" max="16383" man="1"/>
    <brk id="353" max="16383" man="1"/>
    <brk id="397" max="16383" man="1"/>
    <brk id="441" max="17" man="1"/>
    <brk id="485" max="17" man="1"/>
    <brk id="529" max="17" man="1"/>
    <brk id="573" max="17" man="1"/>
    <brk id="617" max="17" man="1"/>
    <brk id="661" max="17" man="1"/>
    <brk id="705" max="17" man="1"/>
    <brk id="749" max="17" man="1"/>
    <brk id="793" max="17" man="1"/>
  </rowBreaks>
  <colBreaks count="1" manualBreakCount="1">
    <brk id="1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7"/>
  <sheetViews>
    <sheetView view="pageBreakPreview" zoomScale="80" zoomScaleNormal="100" zoomScaleSheetLayoutView="80" workbookViewId="0">
      <selection activeCell="K16" sqref="K16"/>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1</v>
      </c>
      <c r="B3" s="33" t="s">
        <v>180</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t="s">
        <v>725</v>
      </c>
      <c r="D6" s="327"/>
      <c r="E6" s="74"/>
      <c r="F6" s="74"/>
      <c r="G6" s="74"/>
      <c r="H6" s="75"/>
      <c r="I6" s="140"/>
      <c r="J6" s="116"/>
      <c r="K6" s="25"/>
      <c r="L6" s="53"/>
      <c r="M6" s="54"/>
      <c r="N6" s="78"/>
      <c r="O6" s="56"/>
      <c r="P6" s="79"/>
      <c r="Q6" s="31"/>
      <c r="R6" s="58"/>
    </row>
    <row r="7" spans="1:18" ht="21" customHeight="1">
      <c r="A7" s="373">
        <v>1</v>
      </c>
      <c r="B7" s="81" t="s">
        <v>724</v>
      </c>
      <c r="C7" s="60" t="s">
        <v>726</v>
      </c>
      <c r="D7" s="328">
        <v>10</v>
      </c>
      <c r="E7" s="62" t="s">
        <v>101</v>
      </c>
      <c r="F7" s="83"/>
      <c r="G7" s="83"/>
      <c r="H7" s="84"/>
      <c r="I7" s="64"/>
      <c r="J7" s="85"/>
      <c r="K7" s="40"/>
      <c r="L7" s="67"/>
      <c r="M7" s="68"/>
      <c r="N7" s="43"/>
      <c r="O7" s="86"/>
      <c r="P7" s="87"/>
      <c r="Q7" s="46"/>
      <c r="R7" s="37"/>
    </row>
    <row r="8" spans="1:18" ht="21" customHeight="1">
      <c r="A8" s="374"/>
      <c r="B8" s="72"/>
      <c r="C8" s="48"/>
      <c r="D8" s="306"/>
      <c r="E8" s="89"/>
      <c r="F8" s="89"/>
      <c r="G8" s="89"/>
      <c r="H8" s="75"/>
      <c r="I8" s="76"/>
      <c r="J8" s="77"/>
      <c r="K8" s="25"/>
      <c r="L8" s="53"/>
      <c r="M8" s="54"/>
      <c r="N8" s="55"/>
      <c r="O8" s="56"/>
      <c r="P8" s="79"/>
      <c r="Q8" s="31"/>
      <c r="R8" s="58"/>
    </row>
    <row r="9" spans="1:18" ht="21" customHeight="1">
      <c r="A9" s="373">
        <v>2</v>
      </c>
      <c r="B9" s="81" t="s">
        <v>727</v>
      </c>
      <c r="C9" s="60" t="s">
        <v>728</v>
      </c>
      <c r="D9" s="297">
        <v>10</v>
      </c>
      <c r="E9" s="62" t="s">
        <v>126</v>
      </c>
      <c r="F9" s="62"/>
      <c r="G9" s="62"/>
      <c r="H9" s="84"/>
      <c r="I9" s="64"/>
      <c r="J9" s="85"/>
      <c r="K9" s="40"/>
      <c r="L9" s="67"/>
      <c r="M9" s="68"/>
      <c r="N9" s="69"/>
      <c r="O9" s="86"/>
      <c r="P9" s="87"/>
      <c r="Q9" s="46"/>
      <c r="R9" s="37"/>
    </row>
    <row r="10" spans="1:18" ht="21" customHeight="1">
      <c r="A10" s="375"/>
      <c r="B10" s="72"/>
      <c r="C10" s="48"/>
      <c r="D10" s="306"/>
      <c r="E10" s="89"/>
      <c r="F10" s="89"/>
      <c r="G10" s="89"/>
      <c r="H10" s="58"/>
      <c r="I10" s="76"/>
      <c r="J10" s="77"/>
      <c r="K10" s="25"/>
      <c r="L10" s="53"/>
      <c r="M10" s="54"/>
      <c r="N10" s="92"/>
      <c r="O10" s="56"/>
      <c r="P10" s="79"/>
      <c r="Q10" s="31"/>
      <c r="R10" s="58"/>
    </row>
    <row r="11" spans="1:18" ht="21" customHeight="1">
      <c r="A11" s="373">
        <v>3</v>
      </c>
      <c r="B11" s="81" t="s">
        <v>729</v>
      </c>
      <c r="C11" s="60" t="s">
        <v>730</v>
      </c>
      <c r="D11" s="297">
        <v>10</v>
      </c>
      <c r="E11" s="62" t="s">
        <v>126</v>
      </c>
      <c r="F11" s="62"/>
      <c r="G11" s="62"/>
      <c r="H11" s="84"/>
      <c r="I11" s="64"/>
      <c r="J11" s="85"/>
      <c r="K11" s="40"/>
      <c r="L11" s="67"/>
      <c r="M11" s="68"/>
      <c r="N11" s="69"/>
      <c r="O11" s="86"/>
      <c r="P11" s="93"/>
      <c r="Q11" s="46"/>
      <c r="R11" s="37"/>
    </row>
    <row r="12" spans="1:18" ht="21" customHeight="1">
      <c r="A12" s="375"/>
      <c r="B12" s="72"/>
      <c r="C12" s="48"/>
      <c r="D12" s="306"/>
      <c r="E12" s="89"/>
      <c r="F12" s="89"/>
      <c r="G12" s="89"/>
      <c r="H12" s="94"/>
      <c r="I12" s="76"/>
      <c r="J12" s="77"/>
      <c r="K12" s="25"/>
      <c r="L12" s="53"/>
      <c r="M12" s="54"/>
      <c r="N12" s="92"/>
      <c r="O12" s="56"/>
      <c r="P12" s="79"/>
      <c r="Q12" s="31"/>
      <c r="R12" s="58"/>
    </row>
    <row r="13" spans="1:18" ht="21" customHeight="1">
      <c r="A13" s="376">
        <v>4</v>
      </c>
      <c r="B13" s="81" t="s">
        <v>731</v>
      </c>
      <c r="C13" s="60" t="s">
        <v>732</v>
      </c>
      <c r="D13" s="297">
        <v>10</v>
      </c>
      <c r="E13" s="62" t="s">
        <v>104</v>
      </c>
      <c r="F13" s="62"/>
      <c r="G13" s="62"/>
      <c r="H13" s="37"/>
      <c r="I13" s="64"/>
      <c r="J13" s="85"/>
      <c r="K13" s="40"/>
      <c r="L13" s="67"/>
      <c r="M13" s="68"/>
      <c r="N13" s="69"/>
      <c r="O13" s="86"/>
      <c r="P13" s="93"/>
      <c r="Q13" s="46"/>
      <c r="R13" s="37"/>
    </row>
    <row r="14" spans="1:18" ht="21" customHeight="1">
      <c r="A14" s="377"/>
      <c r="B14" s="72"/>
      <c r="C14" s="48"/>
      <c r="D14" s="306"/>
      <c r="E14" s="89"/>
      <c r="F14" s="74"/>
      <c r="G14" s="74"/>
      <c r="H14" s="94"/>
      <c r="I14" s="76"/>
      <c r="J14" s="77"/>
      <c r="K14" s="25"/>
      <c r="L14" s="53"/>
      <c r="M14" s="54"/>
      <c r="N14" s="95"/>
      <c r="O14" s="96"/>
      <c r="P14" s="79"/>
      <c r="Q14" s="31"/>
      <c r="R14" s="58"/>
    </row>
    <row r="15" spans="1:18" ht="21" customHeight="1">
      <c r="A15" s="376">
        <v>5</v>
      </c>
      <c r="B15" s="81" t="s">
        <v>181</v>
      </c>
      <c r="C15" s="14" t="s">
        <v>733</v>
      </c>
      <c r="D15" s="297">
        <v>10</v>
      </c>
      <c r="E15" s="62" t="s">
        <v>101</v>
      </c>
      <c r="F15" s="97"/>
      <c r="G15" s="97"/>
      <c r="H15" s="98"/>
      <c r="I15" s="64"/>
      <c r="J15" s="85"/>
      <c r="K15" s="40"/>
      <c r="L15" s="67"/>
      <c r="M15" s="68"/>
      <c r="N15" s="43"/>
      <c r="O15" s="86"/>
      <c r="P15" s="93"/>
      <c r="Q15" s="46"/>
      <c r="R15" s="37"/>
    </row>
    <row r="16" spans="1:18" ht="21" customHeight="1">
      <c r="A16" s="375"/>
      <c r="B16" s="72"/>
      <c r="C16" s="48"/>
      <c r="D16" s="326"/>
      <c r="E16" s="89"/>
      <c r="F16" s="74"/>
      <c r="G16" s="74"/>
      <c r="H16" s="22"/>
      <c r="I16" s="76"/>
      <c r="J16" s="77"/>
      <c r="K16" s="25"/>
      <c r="L16" s="53"/>
      <c r="M16" s="54"/>
      <c r="N16" s="95"/>
      <c r="O16" s="96"/>
      <c r="P16" s="79"/>
      <c r="Q16" s="31"/>
      <c r="R16" s="58"/>
    </row>
    <row r="17" spans="1:18" ht="21" customHeight="1">
      <c r="A17" s="376">
        <v>6</v>
      </c>
      <c r="B17" s="81" t="s">
        <v>182</v>
      </c>
      <c r="C17" s="60" t="s">
        <v>183</v>
      </c>
      <c r="D17" s="297">
        <v>10</v>
      </c>
      <c r="E17" s="62" t="s">
        <v>126</v>
      </c>
      <c r="F17" s="97"/>
      <c r="G17" s="97"/>
      <c r="H17" s="100"/>
      <c r="I17" s="64"/>
      <c r="J17" s="85"/>
      <c r="K17" s="40"/>
      <c r="L17" s="67"/>
      <c r="M17" s="68"/>
      <c r="N17" s="43"/>
      <c r="O17" s="86"/>
      <c r="P17" s="93"/>
      <c r="Q17" s="46"/>
      <c r="R17" s="37"/>
    </row>
    <row r="18" spans="1:18" ht="21" customHeight="1">
      <c r="A18" s="377"/>
      <c r="B18" s="72"/>
      <c r="C18" s="48"/>
      <c r="D18" s="326"/>
      <c r="E18" s="89"/>
      <c r="F18" s="74"/>
      <c r="G18" s="74"/>
      <c r="H18" s="22"/>
      <c r="I18" s="76"/>
      <c r="J18" s="77"/>
      <c r="K18" s="25"/>
      <c r="L18" s="53"/>
      <c r="M18" s="54"/>
      <c r="N18" s="95"/>
      <c r="O18" s="96"/>
      <c r="P18" s="79"/>
      <c r="Q18" s="31"/>
      <c r="R18" s="58"/>
    </row>
    <row r="19" spans="1:18" ht="21" customHeight="1">
      <c r="A19" s="376">
        <v>7</v>
      </c>
      <c r="B19" s="81" t="s">
        <v>734</v>
      </c>
      <c r="C19" s="60" t="s">
        <v>184</v>
      </c>
      <c r="D19" s="297">
        <v>3</v>
      </c>
      <c r="E19" s="62" t="s">
        <v>126</v>
      </c>
      <c r="F19" s="97"/>
      <c r="G19" s="97"/>
      <c r="H19" s="63"/>
      <c r="I19" s="64"/>
      <c r="J19" s="85"/>
      <c r="K19" s="40"/>
      <c r="L19" s="67"/>
      <c r="M19" s="68"/>
      <c r="N19" s="101"/>
      <c r="O19" s="86"/>
      <c r="P19" s="102"/>
      <c r="Q19" s="46"/>
      <c r="R19" s="37"/>
    </row>
    <row r="20" spans="1:18" ht="21" customHeight="1">
      <c r="A20" s="375"/>
      <c r="B20" s="72"/>
      <c r="C20" s="324"/>
      <c r="D20" s="326"/>
      <c r="E20" s="89"/>
      <c r="F20" s="89"/>
      <c r="G20" s="89"/>
      <c r="H20" s="58"/>
      <c r="I20" s="76"/>
      <c r="J20" s="77"/>
      <c r="K20" s="25"/>
      <c r="L20" s="53"/>
      <c r="M20" s="54"/>
      <c r="N20" s="92"/>
      <c r="O20" s="56"/>
      <c r="P20" s="79"/>
      <c r="Q20" s="31"/>
      <c r="R20" s="58"/>
    </row>
    <row r="21" spans="1:18" ht="21" customHeight="1">
      <c r="A21" s="376">
        <v>8</v>
      </c>
      <c r="B21" s="277" t="s">
        <v>735</v>
      </c>
      <c r="C21" s="60" t="s">
        <v>186</v>
      </c>
      <c r="D21" s="297">
        <v>3</v>
      </c>
      <c r="E21" s="62" t="s">
        <v>104</v>
      </c>
      <c r="F21" s="62"/>
      <c r="G21" s="62"/>
      <c r="H21" s="37"/>
      <c r="I21" s="64"/>
      <c r="J21" s="85"/>
      <c r="K21" s="40"/>
      <c r="L21" s="67"/>
      <c r="M21" s="68"/>
      <c r="N21" s="69"/>
      <c r="O21" s="86"/>
      <c r="P21" s="93"/>
      <c r="Q21" s="46"/>
      <c r="R21" s="37"/>
    </row>
    <row r="22" spans="1:18" ht="21" customHeight="1">
      <c r="A22" s="377"/>
      <c r="B22" s="72" t="s">
        <v>738</v>
      </c>
      <c r="C22" s="48" t="s">
        <v>737</v>
      </c>
      <c r="D22" s="306"/>
      <c r="E22" s="89"/>
      <c r="F22" s="74"/>
      <c r="G22" s="74"/>
      <c r="H22" s="22"/>
      <c r="I22" s="76"/>
      <c r="J22" s="77"/>
      <c r="K22" s="25"/>
      <c r="L22" s="53"/>
      <c r="M22" s="54"/>
      <c r="N22" s="78"/>
      <c r="O22" s="96"/>
      <c r="P22" s="79"/>
      <c r="Q22" s="31"/>
      <c r="R22" s="58"/>
    </row>
    <row r="23" spans="1:18" ht="21" customHeight="1">
      <c r="A23" s="376">
        <v>9</v>
      </c>
      <c r="B23" s="81" t="s">
        <v>736</v>
      </c>
      <c r="C23" s="60" t="s">
        <v>739</v>
      </c>
      <c r="D23" s="297">
        <v>10</v>
      </c>
      <c r="E23" s="62" t="s">
        <v>101</v>
      </c>
      <c r="F23" s="97"/>
      <c r="G23" s="97"/>
      <c r="H23" s="63"/>
      <c r="I23" s="64"/>
      <c r="J23" s="85" t="s">
        <v>740</v>
      </c>
      <c r="K23" s="40"/>
      <c r="L23" s="67"/>
      <c r="M23" s="68"/>
      <c r="N23" s="43"/>
      <c r="O23" s="86"/>
      <c r="P23" s="93"/>
      <c r="Q23" s="46"/>
      <c r="R23" s="37"/>
    </row>
    <row r="24" spans="1:18" ht="21" customHeight="1">
      <c r="A24" s="377"/>
      <c r="B24" s="72" t="s">
        <v>741</v>
      </c>
      <c r="C24" s="48" t="s">
        <v>742</v>
      </c>
      <c r="D24" s="326"/>
      <c r="E24" s="89"/>
      <c r="F24" s="74"/>
      <c r="G24" s="74"/>
      <c r="H24" s="22"/>
      <c r="I24" s="76"/>
      <c r="J24" s="77"/>
      <c r="K24" s="25"/>
      <c r="L24" s="53"/>
      <c r="M24" s="54"/>
      <c r="N24" s="78"/>
      <c r="O24" s="96"/>
      <c r="P24" s="79"/>
      <c r="Q24" s="31"/>
      <c r="R24" s="58"/>
    </row>
    <row r="25" spans="1:18" ht="21" customHeight="1">
      <c r="A25" s="376">
        <v>10</v>
      </c>
      <c r="B25" s="81" t="s">
        <v>1056</v>
      </c>
      <c r="C25" s="60" t="s">
        <v>743</v>
      </c>
      <c r="D25" s="297">
        <v>10</v>
      </c>
      <c r="E25" s="62" t="s">
        <v>101</v>
      </c>
      <c r="F25" s="97"/>
      <c r="G25" s="97"/>
      <c r="H25" s="63"/>
      <c r="I25" s="64"/>
      <c r="J25" s="85"/>
      <c r="K25" s="40"/>
      <c r="L25" s="67"/>
      <c r="M25" s="68"/>
      <c r="N25" s="43"/>
      <c r="O25" s="86"/>
      <c r="P25" s="93"/>
      <c r="Q25" s="46"/>
      <c r="R25" s="37"/>
    </row>
    <row r="26" spans="1:18" ht="21" customHeight="1">
      <c r="A26" s="375"/>
      <c r="B26" s="103" t="s">
        <v>1048</v>
      </c>
      <c r="C26" s="48" t="s">
        <v>744</v>
      </c>
      <c r="D26" s="326"/>
      <c r="E26" s="89"/>
      <c r="F26" s="74"/>
      <c r="G26" s="74"/>
      <c r="H26" s="75"/>
      <c r="I26" s="76"/>
      <c r="J26" s="77"/>
      <c r="K26" s="25"/>
      <c r="L26" s="53"/>
      <c r="M26" s="54"/>
      <c r="N26" s="95"/>
      <c r="O26" s="96"/>
      <c r="P26" s="79"/>
      <c r="Q26" s="31"/>
      <c r="R26" s="58"/>
    </row>
    <row r="27" spans="1:18" ht="21" customHeight="1">
      <c r="A27" s="376">
        <v>11</v>
      </c>
      <c r="B27" s="281" t="s">
        <v>1057</v>
      </c>
      <c r="C27" s="60" t="s">
        <v>1049</v>
      </c>
      <c r="D27" s="297">
        <v>10</v>
      </c>
      <c r="E27" s="62" t="s">
        <v>101</v>
      </c>
      <c r="F27" s="97"/>
      <c r="G27" s="97"/>
      <c r="H27" s="84"/>
      <c r="I27" s="64"/>
      <c r="J27" s="85"/>
      <c r="K27" s="40"/>
      <c r="L27" s="67"/>
      <c r="M27" s="68"/>
      <c r="N27" s="105"/>
      <c r="O27" s="86"/>
      <c r="P27" s="93"/>
      <c r="Q27" s="46"/>
      <c r="R27" s="37"/>
    </row>
    <row r="28" spans="1:18" ht="21" customHeight="1">
      <c r="A28" s="375"/>
      <c r="B28" s="103"/>
      <c r="C28" s="48"/>
      <c r="D28" s="326"/>
      <c r="E28" s="89"/>
      <c r="F28" s="106"/>
      <c r="G28" s="106"/>
      <c r="H28" s="107"/>
      <c r="I28" s="76"/>
      <c r="J28" s="77"/>
      <c r="K28" s="25"/>
      <c r="L28" s="53"/>
      <c r="M28" s="54"/>
      <c r="N28" s="95"/>
      <c r="O28" s="96"/>
      <c r="P28" s="79"/>
      <c r="Q28" s="31"/>
      <c r="R28" s="58"/>
    </row>
    <row r="29" spans="1:18" ht="21" customHeight="1">
      <c r="A29" s="376">
        <v>12</v>
      </c>
      <c r="B29" s="104" t="s">
        <v>187</v>
      </c>
      <c r="C29" s="60"/>
      <c r="D29" s="297">
        <v>1</v>
      </c>
      <c r="E29" s="62" t="s">
        <v>127</v>
      </c>
      <c r="F29" s="108"/>
      <c r="G29" s="108"/>
      <c r="H29" s="37"/>
      <c r="I29" s="64"/>
      <c r="J29" s="85"/>
      <c r="K29" s="40"/>
      <c r="L29" s="67"/>
      <c r="M29" s="68"/>
      <c r="N29" s="43"/>
      <c r="O29" s="86"/>
      <c r="P29" s="93"/>
      <c r="Q29" s="46"/>
      <c r="R29" s="37"/>
    </row>
    <row r="30" spans="1:18" ht="21" customHeight="1">
      <c r="A30" s="17"/>
      <c r="B30" s="103"/>
      <c r="C30" s="48"/>
      <c r="D30" s="326"/>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v>21</v>
      </c>
      <c r="B47" s="33"/>
      <c r="C47" s="34"/>
      <c r="D47" s="35"/>
      <c r="E47" s="36"/>
      <c r="F47" s="36"/>
      <c r="G47" s="36"/>
      <c r="H47" s="37"/>
      <c r="I47" s="38"/>
      <c r="J47" s="39"/>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v>22</v>
      </c>
      <c r="B49" s="59"/>
      <c r="C49" s="60"/>
      <c r="D49" s="61"/>
      <c r="E49" s="62"/>
      <c r="F49" s="62"/>
      <c r="G49" s="62"/>
      <c r="H49" s="63"/>
      <c r="I49" s="64"/>
      <c r="J49" s="85"/>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80">
        <v>23</v>
      </c>
      <c r="B51" s="81"/>
      <c r="C51" s="60"/>
      <c r="D51" s="82"/>
      <c r="E51" s="62"/>
      <c r="F51" s="83"/>
      <c r="G51" s="83"/>
      <c r="H51" s="84"/>
      <c r="I51" s="64"/>
      <c r="J51" s="85"/>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v>24</v>
      </c>
      <c r="B53" s="81"/>
      <c r="C53" s="60"/>
      <c r="D53" s="90"/>
      <c r="E53" s="62"/>
      <c r="F53" s="62"/>
      <c r="G53" s="62"/>
      <c r="H53" s="84"/>
      <c r="I53" s="64"/>
      <c r="J53" s="85"/>
      <c r="K53" s="40"/>
      <c r="L53" s="67"/>
      <c r="M53" s="68"/>
      <c r="N53" s="69"/>
      <c r="O53" s="86"/>
      <c r="P53" s="87"/>
      <c r="Q53" s="46"/>
      <c r="R53" s="37"/>
    </row>
    <row r="54" spans="1:18" ht="21" customHeight="1">
      <c r="A54" s="17"/>
      <c r="B54" s="72"/>
      <c r="C54" s="48"/>
      <c r="D54" s="91"/>
      <c r="E54" s="89"/>
      <c r="F54" s="89"/>
      <c r="G54" s="89"/>
      <c r="H54" s="58"/>
      <c r="I54" s="76"/>
      <c r="J54" s="77"/>
      <c r="K54" s="25"/>
      <c r="L54" s="53"/>
      <c r="M54" s="54"/>
      <c r="N54" s="92"/>
      <c r="O54" s="56"/>
      <c r="P54" s="79"/>
      <c r="Q54" s="31"/>
      <c r="R54" s="58"/>
    </row>
    <row r="55" spans="1:18" ht="21" customHeight="1">
      <c r="A55" s="80">
        <v>25</v>
      </c>
      <c r="B55" s="81"/>
      <c r="C55" s="60"/>
      <c r="D55" s="61"/>
      <c r="E55" s="62"/>
      <c r="F55" s="62"/>
      <c r="G55" s="62"/>
      <c r="H55" s="84"/>
      <c r="I55" s="64"/>
      <c r="J55" s="85"/>
      <c r="K55" s="40"/>
      <c r="L55" s="67"/>
      <c r="M55" s="68"/>
      <c r="N55" s="69"/>
      <c r="O55" s="86"/>
      <c r="P55" s="93"/>
      <c r="Q55" s="46"/>
      <c r="R55" s="37"/>
    </row>
    <row r="56" spans="1:18" ht="21" customHeight="1">
      <c r="A56" s="17"/>
      <c r="B56" s="72"/>
      <c r="C56" s="48"/>
      <c r="D56" s="91"/>
      <c r="E56" s="89"/>
      <c r="F56" s="89"/>
      <c r="G56" s="89"/>
      <c r="H56" s="94"/>
      <c r="I56" s="76"/>
      <c r="J56" s="77"/>
      <c r="K56" s="25"/>
      <c r="L56" s="53"/>
      <c r="M56" s="54"/>
      <c r="N56" s="92"/>
      <c r="O56" s="56"/>
      <c r="P56" s="79"/>
      <c r="Q56" s="31"/>
      <c r="R56" s="58"/>
    </row>
    <row r="57" spans="1:18" ht="21" customHeight="1">
      <c r="A57" s="13">
        <v>26</v>
      </c>
      <c r="B57" s="81"/>
      <c r="C57" s="60"/>
      <c r="D57" s="61"/>
      <c r="E57" s="62"/>
      <c r="F57" s="62"/>
      <c r="G57" s="62"/>
      <c r="H57" s="37"/>
      <c r="I57" s="64"/>
      <c r="J57" s="85"/>
      <c r="K57" s="40"/>
      <c r="L57" s="67"/>
      <c r="M57" s="68"/>
      <c r="N57" s="69"/>
      <c r="O57" s="86"/>
      <c r="P57" s="93"/>
      <c r="Q57" s="46"/>
      <c r="R57" s="37"/>
    </row>
    <row r="58" spans="1:18" ht="21" customHeight="1">
      <c r="A58" s="18"/>
      <c r="B58" s="72"/>
      <c r="C58" s="48"/>
      <c r="D58" s="91"/>
      <c r="E58" s="89"/>
      <c r="F58" s="74"/>
      <c r="G58" s="74"/>
      <c r="H58" s="94"/>
      <c r="I58" s="76"/>
      <c r="J58" s="77"/>
      <c r="K58" s="25"/>
      <c r="L58" s="53"/>
      <c r="M58" s="54"/>
      <c r="N58" s="95"/>
      <c r="O58" s="96"/>
      <c r="P58" s="79"/>
      <c r="Q58" s="31"/>
      <c r="R58" s="58"/>
    </row>
    <row r="59" spans="1:18" ht="21" customHeight="1">
      <c r="A59" s="13">
        <v>27</v>
      </c>
      <c r="B59" s="81"/>
      <c r="C59" s="14"/>
      <c r="D59" s="61"/>
      <c r="E59" s="62"/>
      <c r="F59" s="97"/>
      <c r="G59" s="97"/>
      <c r="H59" s="98"/>
      <c r="I59" s="64"/>
      <c r="J59" s="85"/>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v>28</v>
      </c>
      <c r="B61" s="81"/>
      <c r="C61" s="60"/>
      <c r="D61" s="61"/>
      <c r="E61" s="62"/>
      <c r="F61" s="97"/>
      <c r="G61" s="97"/>
      <c r="H61" s="100"/>
      <c r="I61" s="64"/>
      <c r="J61" s="85"/>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v>29</v>
      </c>
      <c r="B63" s="81"/>
      <c r="C63" s="60"/>
      <c r="D63" s="61"/>
      <c r="E63" s="62"/>
      <c r="F63" s="97"/>
      <c r="G63" s="97"/>
      <c r="H63" s="63"/>
      <c r="I63" s="64"/>
      <c r="J63" s="85"/>
      <c r="K63" s="40"/>
      <c r="L63" s="67"/>
      <c r="M63" s="68"/>
      <c r="N63" s="101"/>
      <c r="O63" s="86"/>
      <c r="P63" s="102"/>
      <c r="Q63" s="46"/>
      <c r="R63" s="37"/>
    </row>
    <row r="64" spans="1:18" ht="21" customHeight="1">
      <c r="A64" s="17"/>
      <c r="B64" s="72"/>
      <c r="C64" s="324"/>
      <c r="D64" s="99"/>
      <c r="E64" s="89"/>
      <c r="F64" s="89"/>
      <c r="G64" s="89"/>
      <c r="H64" s="58"/>
      <c r="I64" s="76"/>
      <c r="J64" s="77"/>
      <c r="K64" s="25"/>
      <c r="L64" s="53"/>
      <c r="M64" s="54"/>
      <c r="N64" s="92"/>
      <c r="O64" s="56"/>
      <c r="P64" s="79"/>
      <c r="Q64" s="31"/>
      <c r="R64" s="58"/>
    </row>
    <row r="65" spans="1:18" ht="21" customHeight="1">
      <c r="A65" s="13">
        <v>30</v>
      </c>
      <c r="B65" s="277"/>
      <c r="C65" s="60"/>
      <c r="D65" s="61"/>
      <c r="E65" s="62"/>
      <c r="F65" s="62"/>
      <c r="G65" s="62"/>
      <c r="H65" s="37"/>
      <c r="I65" s="64"/>
      <c r="J65" s="85"/>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v>31</v>
      </c>
      <c r="B67" s="81"/>
      <c r="C67" s="60"/>
      <c r="D67" s="61"/>
      <c r="E67" s="62"/>
      <c r="F67" s="97"/>
      <c r="G67" s="97"/>
      <c r="H67" s="63"/>
      <c r="I67" s="64"/>
      <c r="J67" s="85"/>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v>32</v>
      </c>
      <c r="B69" s="81"/>
      <c r="C69" s="60"/>
      <c r="D69" s="61"/>
      <c r="E69" s="62"/>
      <c r="F69" s="97"/>
      <c r="G69" s="97"/>
      <c r="H69" s="63"/>
      <c r="I69" s="64"/>
      <c r="J69" s="85"/>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v>34</v>
      </c>
      <c r="B71" s="104"/>
      <c r="C71" s="60"/>
      <c r="D71" s="61"/>
      <c r="E71" s="62"/>
      <c r="F71" s="97"/>
      <c r="G71" s="97"/>
      <c r="H71" s="84"/>
      <c r="I71" s="64"/>
      <c r="J71" s="85"/>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v>35</v>
      </c>
      <c r="B73" s="104"/>
      <c r="C73" s="60"/>
      <c r="D73" s="61"/>
      <c r="E73" s="62"/>
      <c r="F73" s="108"/>
      <c r="G73" s="108"/>
      <c r="H73" s="37"/>
      <c r="I73" s="64"/>
      <c r="J73" s="85"/>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v>36</v>
      </c>
      <c r="B75" s="104"/>
      <c r="C75" s="60"/>
      <c r="D75" s="61"/>
      <c r="E75" s="62"/>
      <c r="F75" s="108"/>
      <c r="G75" s="108"/>
      <c r="H75" s="37"/>
      <c r="I75" s="64"/>
      <c r="J75" s="85"/>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v>37</v>
      </c>
      <c r="B77" s="104"/>
      <c r="C77" s="60"/>
      <c r="D77" s="61"/>
      <c r="E77" s="62"/>
      <c r="F77" s="108"/>
      <c r="G77" s="108"/>
      <c r="H77" s="37"/>
      <c r="I77" s="64"/>
      <c r="J77" s="85"/>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v>38</v>
      </c>
      <c r="B79" s="104"/>
      <c r="C79" s="60"/>
      <c r="D79" s="61"/>
      <c r="E79" s="62"/>
      <c r="F79" s="108"/>
      <c r="G79" s="108"/>
      <c r="H79" s="37"/>
      <c r="I79" s="64"/>
      <c r="J79" s="85"/>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c r="C89" s="125"/>
      <c r="D89" s="126"/>
      <c r="E89" s="127"/>
      <c r="F89" s="128"/>
      <c r="G89" s="128"/>
      <c r="H89" s="129"/>
      <c r="I89" s="130"/>
      <c r="J89" s="131"/>
      <c r="K89" s="132"/>
      <c r="L89" s="133"/>
      <c r="M89" s="134"/>
      <c r="N89" s="135"/>
      <c r="O89" s="136"/>
      <c r="P89" s="137"/>
      <c r="Q89" s="138"/>
      <c r="R89" s="139"/>
    </row>
    <row r="90" spans="1:18" ht="21" customHeight="1" thickTop="1">
      <c r="A90" s="142"/>
      <c r="B90" s="19"/>
      <c r="C90" s="20"/>
      <c r="D90" s="20"/>
      <c r="E90" s="21"/>
      <c r="F90" s="21"/>
      <c r="G90" s="21"/>
      <c r="H90" s="22"/>
      <c r="I90" s="23"/>
      <c r="J90" s="24"/>
      <c r="K90" s="25"/>
      <c r="L90" s="26"/>
      <c r="M90" s="27"/>
      <c r="N90" s="28"/>
      <c r="O90" s="29"/>
      <c r="P90" s="30"/>
      <c r="Q90" s="31"/>
      <c r="R90" s="32"/>
    </row>
    <row r="91" spans="1:18" ht="21" customHeight="1">
      <c r="A91" s="15">
        <v>2</v>
      </c>
      <c r="B91" s="33"/>
      <c r="C91" s="34"/>
      <c r="D91" s="35"/>
      <c r="E91" s="36"/>
      <c r="F91" s="36"/>
      <c r="G91" s="36"/>
      <c r="H91" s="37"/>
      <c r="I91" s="38"/>
      <c r="J91" s="39"/>
      <c r="K91" s="40"/>
      <c r="L91" s="41"/>
      <c r="M91" s="42"/>
      <c r="N91" s="43"/>
      <c r="O91" s="44"/>
      <c r="P91" s="45"/>
      <c r="Q91" s="46"/>
      <c r="R91" s="37"/>
    </row>
    <row r="92" spans="1:18" ht="21" customHeight="1">
      <c r="A92" s="17"/>
      <c r="B92" s="47"/>
      <c r="C92" s="48"/>
      <c r="D92" s="49"/>
      <c r="E92" s="50"/>
      <c r="F92" s="50"/>
      <c r="G92" s="50"/>
      <c r="H92" s="22"/>
      <c r="I92" s="51"/>
      <c r="J92" s="52"/>
      <c r="K92" s="25"/>
      <c r="L92" s="53"/>
      <c r="M92" s="54"/>
      <c r="N92" s="55"/>
      <c r="O92" s="56"/>
      <c r="P92" s="57"/>
      <c r="Q92" s="31"/>
      <c r="R92" s="58"/>
    </row>
    <row r="93" spans="1:18" ht="21" customHeight="1">
      <c r="A93" s="13"/>
      <c r="B93" s="59"/>
      <c r="C93" s="60"/>
      <c r="D93" s="61"/>
      <c r="E93" s="62"/>
      <c r="F93" s="62"/>
      <c r="G93" s="62"/>
      <c r="H93" s="63"/>
      <c r="I93" s="64"/>
      <c r="J93" s="85"/>
      <c r="K93" s="66"/>
      <c r="L93" s="67"/>
      <c r="M93" s="68"/>
      <c r="N93" s="69"/>
      <c r="O93" s="44"/>
      <c r="P93" s="70"/>
      <c r="Q93" s="46"/>
      <c r="R93" s="37"/>
    </row>
    <row r="94" spans="1:18" ht="21" customHeight="1">
      <c r="A94" s="71"/>
      <c r="B94" s="72"/>
      <c r="C94" s="16"/>
      <c r="D94" s="73"/>
      <c r="E94" s="74"/>
      <c r="F94" s="74"/>
      <c r="G94" s="74"/>
      <c r="H94" s="75"/>
      <c r="I94" s="140"/>
      <c r="J94" s="116"/>
      <c r="K94" s="25"/>
      <c r="L94" s="53"/>
      <c r="M94" s="54"/>
      <c r="N94" s="78"/>
      <c r="O94" s="56"/>
      <c r="P94" s="79"/>
      <c r="Q94" s="31"/>
      <c r="R94" s="58"/>
    </row>
    <row r="95" spans="1:18" ht="21" customHeight="1">
      <c r="A95" s="80">
        <v>1</v>
      </c>
      <c r="B95" s="81"/>
      <c r="C95" s="60"/>
      <c r="D95" s="82"/>
      <c r="E95" s="62"/>
      <c r="F95" s="83"/>
      <c r="G95" s="83"/>
      <c r="H95" s="84"/>
      <c r="I95" s="64"/>
      <c r="J95" s="85"/>
      <c r="K95" s="40"/>
      <c r="L95" s="67"/>
      <c r="M95" s="68"/>
      <c r="N95" s="43"/>
      <c r="O95" s="86"/>
      <c r="P95" s="87"/>
      <c r="Q95" s="46"/>
      <c r="R95" s="37"/>
    </row>
    <row r="96" spans="1:18" ht="21" customHeight="1">
      <c r="A96" s="71"/>
      <c r="B96" s="72"/>
      <c r="C96" s="16"/>
      <c r="D96" s="88"/>
      <c r="E96" s="89"/>
      <c r="F96" s="89"/>
      <c r="G96" s="89"/>
      <c r="H96" s="75"/>
      <c r="I96" s="76"/>
      <c r="J96" s="77"/>
      <c r="K96" s="25"/>
      <c r="L96" s="53"/>
      <c r="M96" s="54"/>
      <c r="N96" s="55"/>
      <c r="O96" s="56"/>
      <c r="P96" s="79"/>
      <c r="Q96" s="31"/>
      <c r="R96" s="58"/>
    </row>
    <row r="97" spans="1:18" ht="21" customHeight="1">
      <c r="A97" s="80">
        <v>2</v>
      </c>
      <c r="B97" s="81"/>
      <c r="C97" s="60"/>
      <c r="D97" s="90"/>
      <c r="E97" s="62"/>
      <c r="F97" s="62"/>
      <c r="G97" s="62"/>
      <c r="H97" s="84"/>
      <c r="I97" s="64"/>
      <c r="J97" s="85"/>
      <c r="K97" s="40"/>
      <c r="L97" s="67"/>
      <c r="M97" s="68"/>
      <c r="N97" s="69"/>
      <c r="O97" s="86"/>
      <c r="P97" s="87"/>
      <c r="Q97" s="46"/>
      <c r="R97" s="37"/>
    </row>
    <row r="98" spans="1:18" ht="21" customHeight="1">
      <c r="A98" s="17"/>
      <c r="B98" s="72"/>
      <c r="C98" s="16"/>
      <c r="D98" s="91"/>
      <c r="E98" s="89"/>
      <c r="F98" s="89"/>
      <c r="G98" s="89"/>
      <c r="H98" s="58"/>
      <c r="I98" s="76"/>
      <c r="J98" s="77"/>
      <c r="K98" s="25"/>
      <c r="L98" s="53"/>
      <c r="M98" s="54"/>
      <c r="N98" s="92"/>
      <c r="O98" s="56"/>
      <c r="P98" s="79"/>
      <c r="Q98" s="31"/>
      <c r="R98" s="58"/>
    </row>
    <row r="99" spans="1:18" ht="21" customHeight="1">
      <c r="A99" s="80">
        <v>3</v>
      </c>
      <c r="B99" s="81"/>
      <c r="C99" s="60"/>
      <c r="D99" s="61"/>
      <c r="E99" s="62"/>
      <c r="F99" s="62"/>
      <c r="G99" s="62"/>
      <c r="H99" s="84"/>
      <c r="I99" s="64"/>
      <c r="J99" s="85"/>
      <c r="K99" s="40"/>
      <c r="L99" s="67"/>
      <c r="M99" s="68"/>
      <c r="N99" s="69"/>
      <c r="O99" s="86"/>
      <c r="P99" s="93"/>
      <c r="Q99" s="46"/>
      <c r="R99" s="37"/>
    </row>
    <row r="100" spans="1:18" ht="21" customHeight="1">
      <c r="A100" s="17"/>
      <c r="B100" s="72"/>
      <c r="C100" s="48"/>
      <c r="D100" s="91"/>
      <c r="E100" s="89"/>
      <c r="F100" s="89"/>
      <c r="G100" s="89"/>
      <c r="H100" s="94"/>
      <c r="I100" s="76"/>
      <c r="J100" s="77"/>
      <c r="K100" s="25"/>
      <c r="L100" s="53"/>
      <c r="M100" s="54"/>
      <c r="N100" s="92"/>
      <c r="O100" s="56"/>
      <c r="P100" s="79"/>
      <c r="Q100" s="31"/>
      <c r="R100" s="58"/>
    </row>
    <row r="101" spans="1:18" ht="21" customHeight="1">
      <c r="A101" s="13">
        <v>4</v>
      </c>
      <c r="B101" s="81"/>
      <c r="C101" s="60"/>
      <c r="D101" s="61"/>
      <c r="E101" s="62"/>
      <c r="F101" s="62"/>
      <c r="G101" s="62"/>
      <c r="H101" s="37"/>
      <c r="I101" s="64"/>
      <c r="J101" s="85"/>
      <c r="K101" s="40"/>
      <c r="L101" s="67"/>
      <c r="M101" s="68"/>
      <c r="N101" s="69"/>
      <c r="O101" s="86"/>
      <c r="P101" s="93"/>
      <c r="Q101" s="46"/>
      <c r="R101" s="37"/>
    </row>
    <row r="102" spans="1:18" ht="21" customHeight="1">
      <c r="A102" s="18"/>
      <c r="B102" s="72"/>
      <c r="C102" s="48"/>
      <c r="D102" s="91"/>
      <c r="E102" s="89"/>
      <c r="F102" s="74"/>
      <c r="G102" s="74"/>
      <c r="H102" s="94"/>
      <c r="I102" s="76"/>
      <c r="J102" s="77"/>
      <c r="K102" s="25"/>
      <c r="L102" s="53"/>
      <c r="M102" s="54"/>
      <c r="N102" s="95"/>
      <c r="O102" s="96"/>
      <c r="P102" s="79"/>
      <c r="Q102" s="31"/>
      <c r="R102" s="58"/>
    </row>
    <row r="103" spans="1:18" ht="21" customHeight="1">
      <c r="A103" s="13">
        <v>5</v>
      </c>
      <c r="B103" s="81"/>
      <c r="C103" s="60"/>
      <c r="D103" s="61"/>
      <c r="E103" s="62"/>
      <c r="F103" s="97"/>
      <c r="G103" s="97"/>
      <c r="H103" s="98"/>
      <c r="I103" s="64"/>
      <c r="J103" s="85"/>
      <c r="K103" s="40"/>
      <c r="L103" s="67"/>
      <c r="M103" s="68"/>
      <c r="N103" s="43"/>
      <c r="O103" s="86"/>
      <c r="P103" s="93"/>
      <c r="Q103" s="46"/>
      <c r="R103" s="37"/>
    </row>
    <row r="104" spans="1:18" ht="21" customHeight="1">
      <c r="A104" s="17"/>
      <c r="B104" s="72"/>
      <c r="C104" s="48"/>
      <c r="D104" s="99"/>
      <c r="E104" s="89"/>
      <c r="F104" s="74"/>
      <c r="G104" s="74"/>
      <c r="H104" s="22"/>
      <c r="I104" s="76"/>
      <c r="J104" s="77"/>
      <c r="K104" s="25"/>
      <c r="L104" s="53"/>
      <c r="M104" s="54"/>
      <c r="N104" s="95"/>
      <c r="O104" s="96"/>
      <c r="P104" s="79"/>
      <c r="Q104" s="31"/>
      <c r="R104" s="58"/>
    </row>
    <row r="105" spans="1:18" ht="21" customHeight="1">
      <c r="A105" s="13">
        <v>6</v>
      </c>
      <c r="B105" s="81"/>
      <c r="C105" s="60"/>
      <c r="D105" s="61"/>
      <c r="E105" s="62"/>
      <c r="F105" s="97"/>
      <c r="G105" s="97"/>
      <c r="H105" s="100"/>
      <c r="I105" s="64"/>
      <c r="J105" s="85"/>
      <c r="K105" s="40"/>
      <c r="L105" s="67"/>
      <c r="M105" s="68"/>
      <c r="N105" s="43"/>
      <c r="O105" s="86"/>
      <c r="P105" s="93"/>
      <c r="Q105" s="46"/>
      <c r="R105" s="37"/>
    </row>
    <row r="106" spans="1:18" ht="21" customHeight="1">
      <c r="A106" s="18"/>
      <c r="B106" s="72"/>
      <c r="C106" s="48"/>
      <c r="D106" s="99"/>
      <c r="E106" s="89"/>
      <c r="F106" s="74"/>
      <c r="G106" s="74"/>
      <c r="H106" s="22"/>
      <c r="I106" s="76"/>
      <c r="J106" s="77"/>
      <c r="K106" s="25"/>
      <c r="L106" s="53"/>
      <c r="M106" s="54"/>
      <c r="N106" s="95"/>
      <c r="O106" s="96"/>
      <c r="P106" s="79"/>
      <c r="Q106" s="31"/>
      <c r="R106" s="58"/>
    </row>
    <row r="107" spans="1:18" ht="21" customHeight="1">
      <c r="A107" s="13">
        <v>7</v>
      </c>
      <c r="B107" s="81"/>
      <c r="C107" s="60"/>
      <c r="D107" s="61"/>
      <c r="E107" s="62"/>
      <c r="F107" s="97"/>
      <c r="G107" s="97"/>
      <c r="H107" s="63"/>
      <c r="I107" s="64"/>
      <c r="J107" s="85"/>
      <c r="K107" s="40"/>
      <c r="L107" s="67"/>
      <c r="M107" s="68"/>
      <c r="N107" s="101"/>
      <c r="O107" s="86"/>
      <c r="P107" s="102"/>
      <c r="Q107" s="46"/>
      <c r="R107" s="37"/>
    </row>
    <row r="108" spans="1:18" ht="21" customHeight="1">
      <c r="A108" s="17"/>
      <c r="B108" s="72"/>
      <c r="C108" s="48"/>
      <c r="D108" s="99"/>
      <c r="E108" s="89"/>
      <c r="F108" s="89"/>
      <c r="G108" s="89"/>
      <c r="H108" s="58"/>
      <c r="I108" s="76"/>
      <c r="J108" s="77"/>
      <c r="K108" s="25"/>
      <c r="L108" s="53"/>
      <c r="M108" s="54"/>
      <c r="N108" s="92"/>
      <c r="O108" s="56"/>
      <c r="P108" s="79"/>
      <c r="Q108" s="31"/>
      <c r="R108" s="58"/>
    </row>
    <row r="109" spans="1:18" ht="21" customHeight="1">
      <c r="A109" s="13">
        <v>8</v>
      </c>
      <c r="B109" s="81"/>
      <c r="C109" s="60"/>
      <c r="D109" s="297"/>
      <c r="E109" s="62"/>
      <c r="F109" s="62"/>
      <c r="G109" s="62"/>
      <c r="H109" s="37"/>
      <c r="I109" s="64"/>
      <c r="J109" s="85"/>
      <c r="K109" s="40"/>
      <c r="L109" s="67"/>
      <c r="M109" s="68"/>
      <c r="N109" s="69"/>
      <c r="O109" s="86"/>
      <c r="P109" s="93"/>
      <c r="Q109" s="46"/>
      <c r="R109" s="37"/>
    </row>
    <row r="110" spans="1:18" ht="21" customHeight="1">
      <c r="A110" s="18"/>
      <c r="B110" s="72"/>
      <c r="C110" s="48"/>
      <c r="D110" s="306"/>
      <c r="E110" s="89"/>
      <c r="F110" s="74"/>
      <c r="G110" s="74"/>
      <c r="H110" s="22"/>
      <c r="I110" s="76"/>
      <c r="J110" s="77"/>
      <c r="K110" s="25"/>
      <c r="L110" s="53"/>
      <c r="M110" s="54"/>
      <c r="N110" s="78"/>
      <c r="O110" s="96"/>
      <c r="P110" s="79"/>
      <c r="Q110" s="31"/>
      <c r="R110" s="58"/>
    </row>
    <row r="111" spans="1:18" ht="21" customHeight="1">
      <c r="A111" s="13">
        <v>9</v>
      </c>
      <c r="B111" s="81"/>
      <c r="C111" s="60"/>
      <c r="D111" s="297"/>
      <c r="E111" s="62"/>
      <c r="F111" s="97"/>
      <c r="G111" s="97"/>
      <c r="H111" s="63"/>
      <c r="I111" s="64"/>
      <c r="J111" s="85"/>
      <c r="K111" s="40"/>
      <c r="L111" s="67"/>
      <c r="M111" s="68"/>
      <c r="N111" s="43"/>
      <c r="O111" s="86"/>
      <c r="P111" s="93"/>
      <c r="Q111" s="46"/>
      <c r="R111" s="37"/>
    </row>
    <row r="112" spans="1:18" ht="21" customHeight="1">
      <c r="A112" s="18"/>
      <c r="B112" s="72"/>
      <c r="C112" s="48"/>
      <c r="D112" s="326"/>
      <c r="E112" s="89"/>
      <c r="F112" s="74"/>
      <c r="G112" s="74"/>
      <c r="H112" s="22"/>
      <c r="I112" s="76"/>
      <c r="J112" s="77"/>
      <c r="K112" s="25"/>
      <c r="L112" s="53"/>
      <c r="M112" s="54"/>
      <c r="N112" s="78"/>
      <c r="O112" s="96"/>
      <c r="P112" s="79"/>
      <c r="Q112" s="31"/>
      <c r="R112" s="58"/>
    </row>
    <row r="113" spans="1:18" ht="21" customHeight="1">
      <c r="A113" s="13">
        <v>10</v>
      </c>
      <c r="B113" s="81"/>
      <c r="C113" s="60"/>
      <c r="D113" s="297"/>
      <c r="E113" s="62"/>
      <c r="F113" s="97"/>
      <c r="G113" s="97"/>
      <c r="H113" s="63"/>
      <c r="I113" s="64"/>
      <c r="J113" s="85"/>
      <c r="K113" s="40"/>
      <c r="L113" s="67"/>
      <c r="M113" s="68"/>
      <c r="N113" s="43"/>
      <c r="O113" s="86"/>
      <c r="P113" s="93"/>
      <c r="Q113" s="46"/>
      <c r="R113" s="37"/>
    </row>
    <row r="114" spans="1:18" ht="21" customHeight="1">
      <c r="A114" s="17"/>
      <c r="B114" s="72"/>
      <c r="C114" s="48"/>
      <c r="D114" s="326"/>
      <c r="E114" s="89"/>
      <c r="F114" s="74"/>
      <c r="G114" s="74"/>
      <c r="H114" s="75"/>
      <c r="I114" s="76"/>
      <c r="J114" s="77"/>
      <c r="K114" s="25"/>
      <c r="L114" s="53"/>
      <c r="M114" s="54"/>
      <c r="N114" s="95"/>
      <c r="O114" s="96"/>
      <c r="P114" s="79"/>
      <c r="Q114" s="31"/>
      <c r="R114" s="58"/>
    </row>
    <row r="115" spans="1:18" ht="21" customHeight="1">
      <c r="A115" s="13">
        <v>11</v>
      </c>
      <c r="B115" s="81"/>
      <c r="C115" s="60"/>
      <c r="D115" s="297"/>
      <c r="E115" s="62"/>
      <c r="F115" s="97"/>
      <c r="G115" s="97"/>
      <c r="H115" s="84"/>
      <c r="I115" s="64"/>
      <c r="J115" s="85"/>
      <c r="K115" s="40"/>
      <c r="L115" s="67"/>
      <c r="M115" s="68"/>
      <c r="N115" s="105"/>
      <c r="O115" s="86"/>
      <c r="P115" s="93"/>
      <c r="Q115" s="46"/>
      <c r="R115" s="37"/>
    </row>
    <row r="116" spans="1:18" ht="21" customHeight="1">
      <c r="A116" s="17"/>
      <c r="B116" s="72"/>
      <c r="C116" s="48"/>
      <c r="D116" s="99"/>
      <c r="E116" s="89"/>
      <c r="F116" s="106"/>
      <c r="G116" s="106"/>
      <c r="H116" s="107"/>
      <c r="I116" s="76"/>
      <c r="J116" s="77"/>
      <c r="K116" s="25"/>
      <c r="L116" s="53"/>
      <c r="M116" s="54"/>
      <c r="N116" s="95"/>
      <c r="O116" s="96"/>
      <c r="P116" s="79"/>
      <c r="Q116" s="31"/>
      <c r="R116" s="58"/>
    </row>
    <row r="117" spans="1:18" ht="21" customHeight="1">
      <c r="A117" s="13">
        <v>12</v>
      </c>
      <c r="B117" s="81"/>
      <c r="C117" s="60"/>
      <c r="D117" s="297"/>
      <c r="E117" s="62"/>
      <c r="F117" s="108"/>
      <c r="G117" s="108"/>
      <c r="H117" s="37"/>
      <c r="I117" s="64"/>
      <c r="J117" s="85"/>
      <c r="K117" s="40"/>
      <c r="L117" s="67"/>
      <c r="M117" s="68"/>
      <c r="N117" s="43"/>
      <c r="O117" s="86"/>
      <c r="P117" s="93"/>
      <c r="Q117" s="46"/>
      <c r="R117" s="37"/>
    </row>
    <row r="118" spans="1:18" ht="21" customHeight="1">
      <c r="A118" s="17"/>
      <c r="B118" s="103"/>
      <c r="C118" s="48"/>
      <c r="D118" s="326"/>
      <c r="E118" s="89"/>
      <c r="F118" s="106"/>
      <c r="G118" s="106"/>
      <c r="H118" s="107"/>
      <c r="I118" s="76"/>
      <c r="J118" s="77"/>
      <c r="K118" s="25"/>
      <c r="L118" s="53"/>
      <c r="M118" s="54"/>
      <c r="N118" s="95"/>
      <c r="O118" s="96"/>
      <c r="P118" s="79"/>
      <c r="Q118" s="31"/>
      <c r="R118" s="58"/>
    </row>
    <row r="119" spans="1:18" ht="21" customHeight="1">
      <c r="A119" s="13">
        <v>13</v>
      </c>
      <c r="B119" s="104"/>
      <c r="C119" s="60"/>
      <c r="D119" s="297"/>
      <c r="E119" s="62"/>
      <c r="F119" s="108"/>
      <c r="G119" s="108"/>
      <c r="H119" s="37"/>
      <c r="I119" s="64"/>
      <c r="J119" s="85"/>
      <c r="K119" s="40"/>
      <c r="L119" s="67"/>
      <c r="M119" s="68"/>
      <c r="N119" s="43"/>
      <c r="O119" s="86"/>
      <c r="P119" s="93"/>
      <c r="Q119" s="46"/>
      <c r="R119" s="37"/>
    </row>
    <row r="120" spans="1:18" ht="21" customHeight="1">
      <c r="A120" s="17"/>
      <c r="B120" s="103"/>
      <c r="C120" s="48"/>
      <c r="D120" s="326"/>
      <c r="E120" s="89"/>
      <c r="F120" s="106"/>
      <c r="G120" s="106"/>
      <c r="H120" s="58"/>
      <c r="I120" s="76"/>
      <c r="J120" s="77"/>
      <c r="K120" s="25"/>
      <c r="L120" s="53"/>
      <c r="M120" s="54"/>
      <c r="N120" s="95"/>
      <c r="O120" s="96"/>
      <c r="P120" s="79"/>
      <c r="Q120" s="31"/>
      <c r="R120" s="58"/>
    </row>
    <row r="121" spans="1:18" ht="21" customHeight="1">
      <c r="A121" s="13">
        <v>14</v>
      </c>
      <c r="B121" s="104"/>
      <c r="C121" s="60"/>
      <c r="D121" s="297"/>
      <c r="E121" s="62"/>
      <c r="F121" s="108"/>
      <c r="G121" s="108"/>
      <c r="H121" s="37"/>
      <c r="I121" s="64"/>
      <c r="J121" s="85"/>
      <c r="K121" s="40"/>
      <c r="L121" s="67"/>
      <c r="M121" s="68"/>
      <c r="N121" s="43"/>
      <c r="O121" s="86"/>
      <c r="P121" s="93"/>
      <c r="Q121" s="46"/>
      <c r="R121" s="37"/>
    </row>
    <row r="122" spans="1:18" ht="21" customHeight="1">
      <c r="A122" s="17"/>
      <c r="B122" s="103"/>
      <c r="C122" s="48"/>
      <c r="D122" s="326"/>
      <c r="E122" s="89"/>
      <c r="F122" s="106"/>
      <c r="G122" s="106"/>
      <c r="H122" s="58"/>
      <c r="I122" s="76"/>
      <c r="J122" s="77"/>
      <c r="K122" s="25"/>
      <c r="L122" s="53"/>
      <c r="M122" s="54"/>
      <c r="N122" s="95"/>
      <c r="O122" s="96"/>
      <c r="P122" s="79"/>
      <c r="Q122" s="31"/>
      <c r="R122" s="58"/>
    </row>
    <row r="123" spans="1:18" ht="21" customHeight="1">
      <c r="A123" s="13">
        <v>15</v>
      </c>
      <c r="B123" s="104"/>
      <c r="C123" s="60"/>
      <c r="D123" s="297"/>
      <c r="E123" s="62"/>
      <c r="F123" s="108"/>
      <c r="G123" s="108"/>
      <c r="H123" s="37"/>
      <c r="I123" s="64"/>
      <c r="J123" s="85"/>
      <c r="K123" s="40"/>
      <c r="L123" s="67"/>
      <c r="M123" s="68"/>
      <c r="N123" s="43"/>
      <c r="O123" s="86"/>
      <c r="P123" s="93"/>
      <c r="Q123" s="46"/>
      <c r="R123" s="37"/>
    </row>
    <row r="124" spans="1:18" ht="21" customHeight="1">
      <c r="A124" s="17"/>
      <c r="B124" s="72"/>
      <c r="C124" s="48"/>
      <c r="D124" s="306"/>
      <c r="E124" s="89"/>
      <c r="F124" s="89"/>
      <c r="G124" s="89"/>
      <c r="H124" s="94"/>
      <c r="I124" s="76"/>
      <c r="J124" s="77"/>
      <c r="K124" s="25"/>
      <c r="L124" s="53"/>
      <c r="M124" s="54"/>
      <c r="N124" s="95"/>
      <c r="O124" s="56"/>
      <c r="P124" s="79"/>
      <c r="Q124" s="31"/>
      <c r="R124" s="58"/>
    </row>
    <row r="125" spans="1:18" ht="21" customHeight="1">
      <c r="A125" s="13">
        <v>16</v>
      </c>
      <c r="B125" s="81"/>
      <c r="C125" s="60"/>
      <c r="D125" s="297"/>
      <c r="E125" s="62"/>
      <c r="F125" s="62"/>
      <c r="G125" s="62"/>
      <c r="H125" s="98"/>
      <c r="I125" s="64"/>
      <c r="J125" s="85"/>
      <c r="K125" s="40"/>
      <c r="L125" s="67"/>
      <c r="M125" s="68"/>
      <c r="N125" s="43"/>
      <c r="O125" s="86"/>
      <c r="P125" s="93"/>
      <c r="Q125" s="46"/>
      <c r="R125" s="37"/>
    </row>
    <row r="126" spans="1:18" ht="21" customHeight="1">
      <c r="A126" s="17"/>
      <c r="B126" s="72"/>
      <c r="C126" s="48"/>
      <c r="D126" s="326"/>
      <c r="E126" s="89"/>
      <c r="F126" s="89"/>
      <c r="G126" s="89"/>
      <c r="H126" s="94"/>
      <c r="I126" s="76"/>
      <c r="J126" s="77"/>
      <c r="K126" s="25"/>
      <c r="L126" s="53"/>
      <c r="M126" s="54"/>
      <c r="N126" s="95"/>
      <c r="O126" s="56"/>
      <c r="P126" s="79"/>
      <c r="Q126" s="31"/>
      <c r="R126" s="58"/>
    </row>
    <row r="127" spans="1:18" ht="21" customHeight="1">
      <c r="A127" s="13">
        <v>17</v>
      </c>
      <c r="B127" s="81"/>
      <c r="C127" s="60"/>
      <c r="D127" s="297"/>
      <c r="E127" s="62"/>
      <c r="F127" s="62"/>
      <c r="G127" s="62"/>
      <c r="H127" s="98"/>
      <c r="I127" s="64"/>
      <c r="J127" s="85"/>
      <c r="K127" s="40"/>
      <c r="L127" s="67"/>
      <c r="M127" s="68"/>
      <c r="N127" s="43"/>
      <c r="O127" s="86"/>
      <c r="P127" s="93"/>
      <c r="Q127" s="46"/>
      <c r="R127" s="37"/>
    </row>
    <row r="128" spans="1:18" ht="21" customHeight="1">
      <c r="A128" s="17"/>
      <c r="B128" s="72"/>
      <c r="C128" s="48"/>
      <c r="D128" s="326"/>
      <c r="E128" s="89"/>
      <c r="F128" s="106"/>
      <c r="G128" s="106"/>
      <c r="H128" s="22"/>
      <c r="I128" s="76"/>
      <c r="J128" s="77"/>
      <c r="K128" s="25"/>
      <c r="L128" s="53"/>
      <c r="M128" s="54"/>
      <c r="N128" s="95"/>
      <c r="O128" s="56"/>
      <c r="P128" s="79"/>
      <c r="Q128" s="31"/>
      <c r="R128" s="58"/>
    </row>
    <row r="129" spans="1:18" ht="21" customHeight="1">
      <c r="A129" s="13">
        <v>18</v>
      </c>
      <c r="B129" s="81"/>
      <c r="C129" s="60"/>
      <c r="D129" s="297"/>
      <c r="E129" s="62"/>
      <c r="F129" s="108"/>
      <c r="G129" s="108"/>
      <c r="H129" s="100"/>
      <c r="I129" s="64"/>
      <c r="J129" s="85"/>
      <c r="K129" s="40"/>
      <c r="L129" s="67"/>
      <c r="M129" s="68"/>
      <c r="N129" s="43"/>
      <c r="O129" s="86"/>
      <c r="P129" s="93"/>
      <c r="Q129" s="46"/>
      <c r="R129" s="37"/>
    </row>
    <row r="130" spans="1:18" ht="21" customHeight="1">
      <c r="A130" s="17"/>
      <c r="B130" s="72"/>
      <c r="C130" s="48"/>
      <c r="D130" s="326"/>
      <c r="E130" s="89"/>
      <c r="F130" s="106"/>
      <c r="G130" s="106"/>
      <c r="H130" s="22"/>
      <c r="I130" s="76"/>
      <c r="J130" s="77"/>
      <c r="K130" s="25"/>
      <c r="L130" s="53"/>
      <c r="M130" s="54"/>
      <c r="N130" s="95"/>
      <c r="O130" s="56"/>
      <c r="P130" s="79"/>
      <c r="Q130" s="109"/>
      <c r="R130" s="58"/>
    </row>
    <row r="131" spans="1:18" ht="21" customHeight="1">
      <c r="A131" s="13">
        <v>19</v>
      </c>
      <c r="B131" s="81"/>
      <c r="C131" s="60"/>
      <c r="D131" s="297"/>
      <c r="E131" s="62"/>
      <c r="F131" s="108"/>
      <c r="G131" s="108"/>
      <c r="H131" s="63"/>
      <c r="I131" s="64"/>
      <c r="J131" s="85"/>
      <c r="K131" s="40"/>
      <c r="L131" s="110"/>
      <c r="M131" s="54"/>
      <c r="N131" s="101"/>
      <c r="O131" s="111"/>
      <c r="P131" s="102"/>
      <c r="Q131" s="112"/>
      <c r="R131" s="94"/>
    </row>
    <row r="132" spans="1:18" ht="21" customHeight="1">
      <c r="A132" s="17"/>
      <c r="B132" s="72"/>
      <c r="C132" s="113"/>
      <c r="D132" s="303"/>
      <c r="E132" s="115"/>
      <c r="F132" s="116"/>
      <c r="G132" s="116"/>
      <c r="H132" s="117"/>
      <c r="I132" s="118"/>
      <c r="J132" s="119"/>
      <c r="K132" s="120"/>
      <c r="L132" s="121"/>
      <c r="M132" s="122"/>
      <c r="N132" s="92"/>
      <c r="O132" s="56"/>
      <c r="P132" s="79"/>
      <c r="Q132" s="31"/>
      <c r="R132" s="58"/>
    </row>
    <row r="133" spans="1:18" ht="21" customHeight="1" thickBot="1">
      <c r="A133" s="123">
        <v>20</v>
      </c>
      <c r="B133" s="273"/>
      <c r="C133" s="125"/>
      <c r="D133" s="305"/>
      <c r="E133" s="127"/>
      <c r="F133" s="128"/>
      <c r="G133" s="128"/>
      <c r="H133" s="129"/>
      <c r="I133" s="130"/>
      <c r="J133" s="131"/>
      <c r="K133" s="132"/>
      <c r="L133" s="133"/>
      <c r="M133" s="134"/>
      <c r="N133" s="135"/>
      <c r="O133" s="136"/>
      <c r="P133" s="137"/>
      <c r="Q133" s="138"/>
      <c r="R133" s="139"/>
    </row>
    <row r="134" spans="1:18" ht="21" customHeight="1" thickTop="1">
      <c r="A134" s="142"/>
      <c r="B134" s="19"/>
      <c r="C134" s="20"/>
      <c r="D134" s="20"/>
      <c r="E134" s="21"/>
      <c r="F134" s="21"/>
      <c r="G134" s="21"/>
      <c r="H134" s="22"/>
      <c r="I134" s="23"/>
      <c r="J134" s="24"/>
      <c r="K134" s="25"/>
      <c r="L134" s="26"/>
      <c r="M134" s="27"/>
      <c r="N134" s="28"/>
      <c r="O134" s="29"/>
      <c r="P134" s="30"/>
      <c r="Q134" s="31"/>
      <c r="R134" s="32"/>
    </row>
    <row r="135" spans="1:18" ht="21" customHeight="1">
      <c r="A135" s="15">
        <v>21</v>
      </c>
      <c r="B135" s="33"/>
      <c r="C135" s="34"/>
      <c r="D135" s="35"/>
      <c r="E135" s="36"/>
      <c r="F135" s="36"/>
      <c r="G135" s="36"/>
      <c r="H135" s="37"/>
      <c r="I135" s="38"/>
      <c r="J135" s="39"/>
      <c r="K135" s="40"/>
      <c r="L135" s="41"/>
      <c r="M135" s="42"/>
      <c r="N135" s="43"/>
      <c r="O135" s="44"/>
      <c r="P135" s="45"/>
      <c r="Q135" s="46"/>
      <c r="R135" s="37"/>
    </row>
    <row r="136" spans="1:18" ht="21" customHeight="1">
      <c r="A136" s="17"/>
      <c r="B136" s="47"/>
      <c r="C136" s="48"/>
      <c r="D136" s="49"/>
      <c r="E136" s="89"/>
      <c r="F136" s="50"/>
      <c r="G136" s="50"/>
      <c r="H136" s="22"/>
      <c r="I136" s="51"/>
      <c r="J136" s="52"/>
      <c r="K136" s="25"/>
      <c r="L136" s="53"/>
      <c r="M136" s="54"/>
      <c r="N136" s="55"/>
      <c r="O136" s="56"/>
      <c r="P136" s="57"/>
      <c r="Q136" s="31"/>
      <c r="R136" s="58"/>
    </row>
    <row r="137" spans="1:18" ht="21" customHeight="1">
      <c r="A137" s="13">
        <v>22</v>
      </c>
      <c r="B137" s="59"/>
      <c r="C137" s="60"/>
      <c r="D137" s="297"/>
      <c r="E137" s="62"/>
      <c r="F137" s="62"/>
      <c r="G137" s="62"/>
      <c r="H137" s="63"/>
      <c r="I137" s="64"/>
      <c r="J137" s="85"/>
      <c r="K137" s="66"/>
      <c r="L137" s="67"/>
      <c r="M137" s="68"/>
      <c r="N137" s="69"/>
      <c r="O137" s="44"/>
      <c r="P137" s="70"/>
      <c r="Q137" s="46"/>
      <c r="R137" s="37"/>
    </row>
    <row r="138" spans="1:18" ht="21" customHeight="1">
      <c r="A138" s="71"/>
      <c r="B138" s="72"/>
      <c r="C138" s="16"/>
      <c r="D138" s="327"/>
      <c r="E138" s="89"/>
      <c r="F138" s="74"/>
      <c r="G138" s="74"/>
      <c r="H138" s="75"/>
      <c r="I138" s="140"/>
      <c r="J138" s="116"/>
      <c r="K138" s="25"/>
      <c r="L138" s="53"/>
      <c r="M138" s="54"/>
      <c r="N138" s="78"/>
      <c r="O138" s="56"/>
      <c r="P138" s="79"/>
      <c r="Q138" s="31"/>
      <c r="R138" s="58"/>
    </row>
    <row r="139" spans="1:18" ht="21" customHeight="1">
      <c r="A139" s="80">
        <v>23</v>
      </c>
      <c r="B139" s="81"/>
      <c r="C139" s="60"/>
      <c r="D139" s="328"/>
      <c r="E139" s="62"/>
      <c r="F139" s="83"/>
      <c r="G139" s="83"/>
      <c r="H139" s="84"/>
      <c r="I139" s="64"/>
      <c r="J139" s="85"/>
      <c r="K139" s="40"/>
      <c r="L139" s="67"/>
      <c r="M139" s="68"/>
      <c r="N139" s="43"/>
      <c r="O139" s="86"/>
      <c r="P139" s="87"/>
      <c r="Q139" s="46"/>
      <c r="R139" s="37"/>
    </row>
    <row r="140" spans="1:18" ht="21" customHeight="1">
      <c r="A140" s="71"/>
      <c r="B140" s="72"/>
      <c r="C140" s="48"/>
      <c r="D140" s="306"/>
      <c r="E140" s="89"/>
      <c r="F140" s="89"/>
      <c r="G140" s="89"/>
      <c r="H140" s="75"/>
      <c r="I140" s="76"/>
      <c r="J140" s="77"/>
      <c r="K140" s="25"/>
      <c r="L140" s="53"/>
      <c r="M140" s="54"/>
      <c r="N140" s="55"/>
      <c r="O140" s="56"/>
      <c r="P140" s="79"/>
      <c r="Q140" s="31"/>
      <c r="R140" s="58"/>
    </row>
    <row r="141" spans="1:18" ht="21" customHeight="1">
      <c r="A141" s="80">
        <v>24</v>
      </c>
      <c r="B141" s="81"/>
      <c r="C141" s="60"/>
      <c r="D141" s="297"/>
      <c r="E141" s="62"/>
      <c r="F141" s="62"/>
      <c r="G141" s="62"/>
      <c r="H141" s="84"/>
      <c r="I141" s="64"/>
      <c r="J141" s="85"/>
      <c r="K141" s="40"/>
      <c r="L141" s="67"/>
      <c r="M141" s="68"/>
      <c r="N141" s="69"/>
      <c r="O141" s="86"/>
      <c r="P141" s="87"/>
      <c r="Q141" s="46"/>
      <c r="R141" s="37"/>
    </row>
    <row r="142" spans="1:18" ht="21" customHeight="1">
      <c r="A142" s="17"/>
      <c r="B142" s="72"/>
      <c r="C142" s="48"/>
      <c r="D142" s="306"/>
      <c r="E142" s="89"/>
      <c r="F142" s="89"/>
      <c r="G142" s="89"/>
      <c r="H142" s="58"/>
      <c r="I142" s="76"/>
      <c r="J142" s="77"/>
      <c r="K142" s="25"/>
      <c r="L142" s="53"/>
      <c r="M142" s="54"/>
      <c r="N142" s="92"/>
      <c r="O142" s="56"/>
      <c r="P142" s="79"/>
      <c r="Q142" s="31"/>
      <c r="R142" s="58"/>
    </row>
    <row r="143" spans="1:18" ht="21" customHeight="1">
      <c r="A143" s="80">
        <v>25</v>
      </c>
      <c r="B143" s="81"/>
      <c r="C143" s="60"/>
      <c r="D143" s="297"/>
      <c r="E143" s="62"/>
      <c r="F143" s="62"/>
      <c r="G143" s="62"/>
      <c r="H143" s="84"/>
      <c r="I143" s="64"/>
      <c r="J143" s="85"/>
      <c r="K143" s="40"/>
      <c r="L143" s="67"/>
      <c r="M143" s="68"/>
      <c r="N143" s="69"/>
      <c r="O143" s="86"/>
      <c r="P143" s="93"/>
      <c r="Q143" s="46"/>
      <c r="R143" s="37"/>
    </row>
    <row r="144" spans="1:18" ht="21" customHeight="1">
      <c r="A144" s="17"/>
      <c r="B144" s="72"/>
      <c r="C144" s="48"/>
      <c r="D144" s="306"/>
      <c r="E144" s="89"/>
      <c r="F144" s="89"/>
      <c r="G144" s="89"/>
      <c r="H144" s="94"/>
      <c r="I144" s="76"/>
      <c r="J144" s="77"/>
      <c r="K144" s="25"/>
      <c r="L144" s="53"/>
      <c r="M144" s="54"/>
      <c r="N144" s="92"/>
      <c r="O144" s="56"/>
      <c r="P144" s="79"/>
      <c r="Q144" s="31"/>
      <c r="R144" s="58"/>
    </row>
    <row r="145" spans="1:18" ht="21" customHeight="1">
      <c r="A145" s="13"/>
      <c r="B145" s="81"/>
      <c r="C145" s="60"/>
      <c r="D145" s="61"/>
      <c r="E145" s="62"/>
      <c r="F145" s="62"/>
      <c r="G145" s="62"/>
      <c r="H145" s="37"/>
      <c r="I145" s="64"/>
      <c r="J145" s="85"/>
      <c r="K145" s="40"/>
      <c r="L145" s="67"/>
      <c r="M145" s="68"/>
      <c r="N145" s="69"/>
      <c r="O145" s="86"/>
      <c r="P145" s="93"/>
      <c r="Q145" s="46"/>
      <c r="R145" s="37"/>
    </row>
    <row r="146" spans="1:18" ht="21" customHeight="1">
      <c r="A146" s="18"/>
      <c r="B146" s="72"/>
      <c r="C146" s="48"/>
      <c r="D146" s="91"/>
      <c r="E146" s="89"/>
      <c r="F146" s="74"/>
      <c r="G146" s="74"/>
      <c r="H146" s="94"/>
      <c r="I146" s="76"/>
      <c r="J146" s="77"/>
      <c r="K146" s="25"/>
      <c r="L146" s="53"/>
      <c r="M146" s="54"/>
      <c r="N146" s="95"/>
      <c r="O146" s="96"/>
      <c r="P146" s="79"/>
      <c r="Q146" s="31"/>
      <c r="R146" s="58"/>
    </row>
    <row r="147" spans="1:18" ht="21" customHeight="1">
      <c r="A147" s="13"/>
      <c r="B147" s="81"/>
      <c r="C147" s="14"/>
      <c r="D147" s="61"/>
      <c r="E147" s="62"/>
      <c r="F147" s="97"/>
      <c r="G147" s="97"/>
      <c r="H147" s="98"/>
      <c r="I147" s="64"/>
      <c r="J147" s="85"/>
      <c r="K147" s="40"/>
      <c r="L147" s="67"/>
      <c r="M147" s="68"/>
      <c r="N147" s="43"/>
      <c r="O147" s="86"/>
      <c r="P147" s="93"/>
      <c r="Q147" s="46"/>
      <c r="R147" s="37"/>
    </row>
    <row r="148" spans="1:18" ht="21" customHeight="1">
      <c r="A148" s="17"/>
      <c r="B148" s="72"/>
      <c r="C148" s="48"/>
      <c r="D148" s="99"/>
      <c r="E148" s="89"/>
      <c r="F148" s="74"/>
      <c r="G148" s="74"/>
      <c r="H148" s="22"/>
      <c r="I148" s="76"/>
      <c r="J148" s="77"/>
      <c r="K148" s="25"/>
      <c r="L148" s="53"/>
      <c r="M148" s="54"/>
      <c r="N148" s="95"/>
      <c r="O148" s="96"/>
      <c r="P148" s="79"/>
      <c r="Q148" s="31"/>
      <c r="R148" s="58"/>
    </row>
    <row r="149" spans="1:18" ht="21" customHeight="1">
      <c r="A149" s="13"/>
      <c r="B149" s="81"/>
      <c r="C149" s="60"/>
      <c r="D149" s="61"/>
      <c r="E149" s="62"/>
      <c r="F149" s="97"/>
      <c r="G149" s="97"/>
      <c r="H149" s="100"/>
      <c r="I149" s="64"/>
      <c r="J149" s="85"/>
      <c r="K149" s="40"/>
      <c r="L149" s="67"/>
      <c r="M149" s="68"/>
      <c r="N149" s="43"/>
      <c r="O149" s="86"/>
      <c r="P149" s="93"/>
      <c r="Q149" s="46"/>
      <c r="R149" s="37"/>
    </row>
    <row r="150" spans="1:18" ht="21" customHeight="1">
      <c r="A150" s="18"/>
      <c r="B150" s="72"/>
      <c r="C150" s="48"/>
      <c r="D150" s="99"/>
      <c r="E150" s="89"/>
      <c r="F150" s="74"/>
      <c r="G150" s="74"/>
      <c r="H150" s="22"/>
      <c r="I150" s="76"/>
      <c r="J150" s="77"/>
      <c r="K150" s="25"/>
      <c r="L150" s="53"/>
      <c r="M150" s="54"/>
      <c r="N150" s="95"/>
      <c r="O150" s="96"/>
      <c r="P150" s="79"/>
      <c r="Q150" s="31"/>
      <c r="R150" s="58"/>
    </row>
    <row r="151" spans="1:18" ht="21" customHeight="1">
      <c r="A151" s="13"/>
      <c r="B151" s="81"/>
      <c r="C151" s="60"/>
      <c r="D151" s="61"/>
      <c r="E151" s="62"/>
      <c r="F151" s="97"/>
      <c r="G151" s="97"/>
      <c r="H151" s="63"/>
      <c r="I151" s="64"/>
      <c r="J151" s="85"/>
      <c r="K151" s="40"/>
      <c r="L151" s="67"/>
      <c r="M151" s="68"/>
      <c r="N151" s="101"/>
      <c r="O151" s="86"/>
      <c r="P151" s="102"/>
      <c r="Q151" s="46"/>
      <c r="R151" s="37"/>
    </row>
    <row r="152" spans="1:18" ht="21" customHeight="1">
      <c r="A152" s="17"/>
      <c r="B152" s="72"/>
      <c r="C152" s="48"/>
      <c r="D152" s="99"/>
      <c r="E152" s="89"/>
      <c r="F152" s="89"/>
      <c r="G152" s="89"/>
      <c r="H152" s="58"/>
      <c r="I152" s="76"/>
      <c r="J152" s="77"/>
      <c r="K152" s="25"/>
      <c r="L152" s="53"/>
      <c r="M152" s="54"/>
      <c r="N152" s="92"/>
      <c r="O152" s="56"/>
      <c r="P152" s="79"/>
      <c r="Q152" s="31"/>
      <c r="R152" s="58"/>
    </row>
    <row r="153" spans="1:18" ht="21" customHeight="1">
      <c r="A153" s="13"/>
      <c r="B153" s="81"/>
      <c r="C153" s="60"/>
      <c r="D153" s="61"/>
      <c r="E153" s="62"/>
      <c r="F153" s="62"/>
      <c r="G153" s="62"/>
      <c r="H153" s="37"/>
      <c r="I153" s="64"/>
      <c r="J153" s="85"/>
      <c r="K153" s="40"/>
      <c r="L153" s="67"/>
      <c r="M153" s="68"/>
      <c r="N153" s="69"/>
      <c r="O153" s="86"/>
      <c r="P153" s="93"/>
      <c r="Q153" s="46"/>
      <c r="R153" s="37"/>
    </row>
    <row r="154" spans="1:18" ht="21" customHeight="1">
      <c r="A154" s="18"/>
      <c r="B154" s="72"/>
      <c r="C154" s="48"/>
      <c r="D154" s="91"/>
      <c r="E154" s="89"/>
      <c r="F154" s="74"/>
      <c r="G154" s="74"/>
      <c r="H154" s="22"/>
      <c r="I154" s="76"/>
      <c r="J154" s="77"/>
      <c r="K154" s="25"/>
      <c r="L154" s="53"/>
      <c r="M154" s="54"/>
      <c r="N154" s="78"/>
      <c r="O154" s="96"/>
      <c r="P154" s="79"/>
      <c r="Q154" s="31"/>
      <c r="R154" s="58"/>
    </row>
    <row r="155" spans="1:18" ht="21" customHeight="1">
      <c r="A155" s="13"/>
      <c r="B155" s="81"/>
      <c r="C155" s="60"/>
      <c r="D155" s="61"/>
      <c r="E155" s="62"/>
      <c r="F155" s="97"/>
      <c r="G155" s="97"/>
      <c r="H155" s="63"/>
      <c r="I155" s="64"/>
      <c r="J155" s="85"/>
      <c r="K155" s="40"/>
      <c r="L155" s="67"/>
      <c r="M155" s="68"/>
      <c r="N155" s="43"/>
      <c r="O155" s="86"/>
      <c r="P155" s="93"/>
      <c r="Q155" s="46"/>
      <c r="R155" s="37"/>
    </row>
    <row r="156" spans="1:18" ht="21" customHeight="1">
      <c r="A156" s="18"/>
      <c r="B156" s="72"/>
      <c r="C156" s="48"/>
      <c r="D156" s="99"/>
      <c r="E156" s="89"/>
      <c r="F156" s="74"/>
      <c r="G156" s="74"/>
      <c r="H156" s="22"/>
      <c r="I156" s="76"/>
      <c r="J156" s="77"/>
      <c r="K156" s="25"/>
      <c r="L156" s="53"/>
      <c r="M156" s="54"/>
      <c r="N156" s="78"/>
      <c r="O156" s="96"/>
      <c r="P156" s="79"/>
      <c r="Q156" s="31"/>
      <c r="R156" s="58"/>
    </row>
    <row r="157" spans="1:18" ht="21" customHeight="1">
      <c r="A157" s="13"/>
      <c r="B157" s="81"/>
      <c r="C157" s="60"/>
      <c r="D157" s="61"/>
      <c r="E157" s="62"/>
      <c r="F157" s="97"/>
      <c r="G157" s="97"/>
      <c r="H157" s="63"/>
      <c r="I157" s="64"/>
      <c r="J157" s="85"/>
      <c r="K157" s="40"/>
      <c r="L157" s="67"/>
      <c r="M157" s="68"/>
      <c r="N157" s="43"/>
      <c r="O157" s="86"/>
      <c r="P157" s="93"/>
      <c r="Q157" s="46"/>
      <c r="R157" s="37"/>
    </row>
    <row r="158" spans="1:18" ht="21" customHeight="1">
      <c r="A158" s="17"/>
      <c r="B158" s="103"/>
      <c r="C158" s="48"/>
      <c r="D158" s="99"/>
      <c r="E158" s="89"/>
      <c r="F158" s="74"/>
      <c r="G158" s="74"/>
      <c r="H158" s="75"/>
      <c r="I158" s="76"/>
      <c r="J158" s="77"/>
      <c r="K158" s="25"/>
      <c r="L158" s="53"/>
      <c r="M158" s="54"/>
      <c r="N158" s="95"/>
      <c r="O158" s="96"/>
      <c r="P158" s="79"/>
      <c r="Q158" s="31"/>
      <c r="R158" s="58"/>
    </row>
    <row r="159" spans="1:18" ht="21" customHeight="1">
      <c r="A159" s="13"/>
      <c r="B159" s="104"/>
      <c r="C159" s="60"/>
      <c r="D159" s="61"/>
      <c r="E159" s="62"/>
      <c r="F159" s="97"/>
      <c r="G159" s="97"/>
      <c r="H159" s="84"/>
      <c r="I159" s="64"/>
      <c r="J159" s="85"/>
      <c r="K159" s="40"/>
      <c r="L159" s="67"/>
      <c r="M159" s="68"/>
      <c r="N159" s="105"/>
      <c r="O159" s="86"/>
      <c r="P159" s="93"/>
      <c r="Q159" s="46"/>
      <c r="R159" s="37"/>
    </row>
    <row r="160" spans="1:18" ht="21" customHeight="1">
      <c r="A160" s="17"/>
      <c r="B160" s="103"/>
      <c r="C160" s="48"/>
      <c r="D160" s="99"/>
      <c r="E160" s="89"/>
      <c r="F160" s="106"/>
      <c r="G160" s="106"/>
      <c r="H160" s="107"/>
      <c r="I160" s="76"/>
      <c r="J160" s="77"/>
      <c r="K160" s="25"/>
      <c r="L160" s="53"/>
      <c r="M160" s="54"/>
      <c r="N160" s="95"/>
      <c r="O160" s="96"/>
      <c r="P160" s="79"/>
      <c r="Q160" s="31"/>
      <c r="R160" s="58"/>
    </row>
    <row r="161" spans="1:18" ht="21" customHeight="1">
      <c r="A161" s="13"/>
      <c r="B161" s="104"/>
      <c r="C161" s="60"/>
      <c r="D161" s="61"/>
      <c r="E161" s="62"/>
      <c r="F161" s="108"/>
      <c r="G161" s="108"/>
      <c r="H161" s="37"/>
      <c r="I161" s="64"/>
      <c r="J161" s="85"/>
      <c r="K161" s="40"/>
      <c r="L161" s="67"/>
      <c r="M161" s="68"/>
      <c r="N161" s="43"/>
      <c r="O161" s="86"/>
      <c r="P161" s="93"/>
      <c r="Q161" s="46"/>
      <c r="R161" s="37"/>
    </row>
    <row r="162" spans="1:18" ht="21" customHeight="1">
      <c r="A162" s="17"/>
      <c r="B162" s="103"/>
      <c r="C162" s="48"/>
      <c r="D162" s="99"/>
      <c r="E162" s="89"/>
      <c r="F162" s="106"/>
      <c r="G162" s="106"/>
      <c r="H162" s="107"/>
      <c r="I162" s="76"/>
      <c r="J162" s="77"/>
      <c r="K162" s="25"/>
      <c r="L162" s="53"/>
      <c r="M162" s="54"/>
      <c r="N162" s="95"/>
      <c r="O162" s="96"/>
      <c r="P162" s="79"/>
      <c r="Q162" s="31"/>
      <c r="R162" s="58"/>
    </row>
    <row r="163" spans="1:18" ht="21" customHeight="1">
      <c r="A163" s="13"/>
      <c r="B163" s="104"/>
      <c r="C163" s="60"/>
      <c r="D163" s="61"/>
      <c r="E163" s="62"/>
      <c r="F163" s="108"/>
      <c r="G163" s="108"/>
      <c r="H163" s="37"/>
      <c r="I163" s="64"/>
      <c r="J163" s="85"/>
      <c r="K163" s="40"/>
      <c r="L163" s="67"/>
      <c r="M163" s="68"/>
      <c r="N163" s="43"/>
      <c r="O163" s="86"/>
      <c r="P163" s="93"/>
      <c r="Q163" s="46"/>
      <c r="R163" s="37"/>
    </row>
    <row r="164" spans="1:18" ht="21" customHeight="1">
      <c r="A164" s="17"/>
      <c r="B164" s="103"/>
      <c r="C164" s="48"/>
      <c r="D164" s="99"/>
      <c r="E164" s="89"/>
      <c r="F164" s="106"/>
      <c r="G164" s="106"/>
      <c r="H164" s="58"/>
      <c r="I164" s="76"/>
      <c r="J164" s="77"/>
      <c r="K164" s="25"/>
      <c r="L164" s="53"/>
      <c r="M164" s="54"/>
      <c r="N164" s="95"/>
      <c r="O164" s="96"/>
      <c r="P164" s="79"/>
      <c r="Q164" s="31"/>
      <c r="R164" s="58"/>
    </row>
    <row r="165" spans="1:18" ht="21" customHeight="1">
      <c r="A165" s="13"/>
      <c r="B165" s="104"/>
      <c r="C165" s="60"/>
      <c r="D165" s="61"/>
      <c r="E165" s="62"/>
      <c r="F165" s="108"/>
      <c r="G165" s="108"/>
      <c r="H165" s="37"/>
      <c r="I165" s="64"/>
      <c r="J165" s="85"/>
      <c r="K165" s="40"/>
      <c r="L165" s="67"/>
      <c r="M165" s="68"/>
      <c r="N165" s="43"/>
      <c r="O165" s="86"/>
      <c r="P165" s="93"/>
      <c r="Q165" s="46"/>
      <c r="R165" s="37"/>
    </row>
    <row r="166" spans="1:18" ht="21" customHeight="1">
      <c r="A166" s="17"/>
      <c r="B166" s="103"/>
      <c r="C166" s="48"/>
      <c r="D166" s="99"/>
      <c r="E166" s="89"/>
      <c r="F166" s="106"/>
      <c r="G166" s="106"/>
      <c r="H166" s="58"/>
      <c r="I166" s="76"/>
      <c r="J166" s="77"/>
      <c r="K166" s="25"/>
      <c r="L166" s="53"/>
      <c r="M166" s="54"/>
      <c r="N166" s="95"/>
      <c r="O166" s="96"/>
      <c r="P166" s="79"/>
      <c r="Q166" s="31"/>
      <c r="R166" s="58"/>
    </row>
    <row r="167" spans="1:18" ht="21" customHeight="1">
      <c r="A167" s="13"/>
      <c r="B167" s="104"/>
      <c r="C167" s="60"/>
      <c r="D167" s="61"/>
      <c r="E167" s="62"/>
      <c r="F167" s="108"/>
      <c r="G167" s="108"/>
      <c r="H167" s="37"/>
      <c r="I167" s="64"/>
      <c r="J167" s="85"/>
      <c r="K167" s="40"/>
      <c r="L167" s="67"/>
      <c r="M167" s="68"/>
      <c r="N167" s="43"/>
      <c r="O167" s="86"/>
      <c r="P167" s="93"/>
      <c r="Q167" s="46"/>
      <c r="R167" s="37"/>
    </row>
    <row r="168" spans="1:18" ht="21" customHeight="1">
      <c r="A168" s="17"/>
      <c r="B168" s="72"/>
      <c r="C168" s="48"/>
      <c r="D168" s="91"/>
      <c r="E168" s="89"/>
      <c r="F168" s="89"/>
      <c r="G168" s="89"/>
      <c r="H168" s="94"/>
      <c r="I168" s="76"/>
      <c r="J168" s="77"/>
      <c r="K168" s="25"/>
      <c r="L168" s="53"/>
      <c r="M168" s="54"/>
      <c r="N168" s="95"/>
      <c r="O168" s="56"/>
      <c r="P168" s="79"/>
      <c r="Q168" s="31"/>
      <c r="R168" s="58"/>
    </row>
    <row r="169" spans="1:18" ht="21" customHeight="1">
      <c r="A169" s="13"/>
      <c r="B169" s="81"/>
      <c r="C169" s="60"/>
      <c r="D169" s="61"/>
      <c r="E169" s="62"/>
      <c r="F169" s="62"/>
      <c r="G169" s="62"/>
      <c r="H169" s="98"/>
      <c r="I169" s="64"/>
      <c r="J169" s="85"/>
      <c r="K169" s="40"/>
      <c r="L169" s="67"/>
      <c r="M169" s="68"/>
      <c r="N169" s="43"/>
      <c r="O169" s="86"/>
      <c r="P169" s="93"/>
      <c r="Q169" s="46"/>
      <c r="R169" s="37"/>
    </row>
    <row r="170" spans="1:18" ht="21" customHeight="1">
      <c r="A170" s="17"/>
      <c r="B170" s="72"/>
      <c r="C170" s="48"/>
      <c r="D170" s="99"/>
      <c r="E170" s="89"/>
      <c r="F170" s="89"/>
      <c r="G170" s="89"/>
      <c r="H170" s="94"/>
      <c r="I170" s="76"/>
      <c r="J170" s="77"/>
      <c r="K170" s="25"/>
      <c r="L170" s="53"/>
      <c r="M170" s="54"/>
      <c r="N170" s="95"/>
      <c r="O170" s="56"/>
      <c r="P170" s="79"/>
      <c r="Q170" s="31"/>
      <c r="R170" s="58"/>
    </row>
    <row r="171" spans="1:18" ht="21" customHeight="1">
      <c r="A171" s="13"/>
      <c r="B171" s="81"/>
      <c r="C171" s="60"/>
      <c r="D171" s="61"/>
      <c r="E171" s="62"/>
      <c r="F171" s="62"/>
      <c r="G171" s="62"/>
      <c r="H171" s="98"/>
      <c r="I171" s="64"/>
      <c r="J171" s="85"/>
      <c r="K171" s="40"/>
      <c r="L171" s="67"/>
      <c r="M171" s="68"/>
      <c r="N171" s="43"/>
      <c r="O171" s="86"/>
      <c r="P171" s="93"/>
      <c r="Q171" s="46"/>
      <c r="R171" s="37"/>
    </row>
    <row r="172" spans="1:18" ht="21" customHeight="1">
      <c r="A172" s="17"/>
      <c r="B172" s="72"/>
      <c r="C172" s="48"/>
      <c r="D172" s="99"/>
      <c r="E172" s="89"/>
      <c r="F172" s="106"/>
      <c r="G172" s="106"/>
      <c r="H172" s="22"/>
      <c r="I172" s="76"/>
      <c r="J172" s="77"/>
      <c r="K172" s="25"/>
      <c r="L172" s="53"/>
      <c r="M172" s="54"/>
      <c r="N172" s="95"/>
      <c r="O172" s="56"/>
      <c r="P172" s="79"/>
      <c r="Q172" s="31"/>
      <c r="R172" s="58"/>
    </row>
    <row r="173" spans="1:18" ht="21" customHeight="1">
      <c r="A173" s="13"/>
      <c r="B173" s="81"/>
      <c r="C173" s="60"/>
      <c r="D173" s="61"/>
      <c r="E173" s="62"/>
      <c r="F173" s="108"/>
      <c r="G173" s="108"/>
      <c r="H173" s="100"/>
      <c r="I173" s="64"/>
      <c r="J173" s="85"/>
      <c r="K173" s="40"/>
      <c r="L173" s="67"/>
      <c r="M173" s="68"/>
      <c r="N173" s="43"/>
      <c r="O173" s="86"/>
      <c r="P173" s="93"/>
      <c r="Q173" s="46"/>
      <c r="R173" s="37"/>
    </row>
    <row r="174" spans="1:18" ht="21" customHeight="1">
      <c r="A174" s="17"/>
      <c r="B174" s="72"/>
      <c r="C174" s="48"/>
      <c r="D174" s="99"/>
      <c r="E174" s="89"/>
      <c r="F174" s="106"/>
      <c r="G174" s="106"/>
      <c r="H174" s="22"/>
      <c r="I174" s="76"/>
      <c r="J174" s="77"/>
      <c r="K174" s="25"/>
      <c r="L174" s="53"/>
      <c r="M174" s="54"/>
      <c r="N174" s="95"/>
      <c r="O174" s="56"/>
      <c r="P174" s="79"/>
      <c r="Q174" s="109"/>
      <c r="R174" s="58"/>
    </row>
    <row r="175" spans="1:18" ht="21" customHeight="1">
      <c r="A175" s="13"/>
      <c r="B175" s="81"/>
      <c r="C175" s="60"/>
      <c r="D175" s="61"/>
      <c r="E175" s="62"/>
      <c r="F175" s="108"/>
      <c r="G175" s="108"/>
      <c r="H175" s="63"/>
      <c r="I175" s="64"/>
      <c r="J175" s="85"/>
      <c r="K175" s="40"/>
      <c r="L175" s="110"/>
      <c r="M175" s="54"/>
      <c r="N175" s="101"/>
      <c r="O175" s="111"/>
      <c r="P175" s="102"/>
      <c r="Q175" s="112"/>
      <c r="R175" s="94"/>
    </row>
    <row r="176" spans="1:18" ht="21" customHeight="1">
      <c r="A176" s="17"/>
      <c r="B176" s="72"/>
      <c r="C176" s="113"/>
      <c r="D176" s="114"/>
      <c r="E176" s="115"/>
      <c r="F176" s="116"/>
      <c r="G176" s="116"/>
      <c r="H176" s="117"/>
      <c r="I176" s="118"/>
      <c r="J176" s="119"/>
      <c r="K176" s="120"/>
      <c r="L176" s="121"/>
      <c r="M176" s="122"/>
      <c r="N176" s="92"/>
      <c r="O176" s="56"/>
      <c r="P176" s="79"/>
      <c r="Q176" s="31"/>
      <c r="R176" s="58"/>
    </row>
    <row r="177" spans="1:18" ht="21" customHeight="1" thickBot="1">
      <c r="A177" s="123"/>
      <c r="B177" s="141"/>
      <c r="C177" s="125"/>
      <c r="D177" s="126"/>
      <c r="E177" s="127"/>
      <c r="F177" s="128"/>
      <c r="G177" s="128"/>
      <c r="H177" s="129"/>
      <c r="I177" s="130"/>
      <c r="J177" s="131"/>
      <c r="K177" s="132"/>
      <c r="L177" s="133"/>
      <c r="M177" s="134"/>
      <c r="N177" s="135"/>
      <c r="O177" s="136"/>
      <c r="P177" s="137"/>
      <c r="Q177" s="138"/>
      <c r="R177" s="139"/>
    </row>
    <row r="178" spans="1:18" ht="21" customHeight="1" thickTop="1">
      <c r="A178" s="142"/>
      <c r="B178" s="19"/>
      <c r="C178" s="20"/>
      <c r="D178" s="20"/>
      <c r="E178" s="21"/>
      <c r="F178" s="21"/>
      <c r="G178" s="21"/>
      <c r="H178" s="22"/>
      <c r="I178" s="23"/>
      <c r="J178" s="24"/>
      <c r="K178" s="25"/>
      <c r="L178" s="26"/>
      <c r="M178" s="27"/>
      <c r="N178" s="28"/>
      <c r="O178" s="29"/>
      <c r="P178" s="30"/>
      <c r="Q178" s="31"/>
      <c r="R178" s="32"/>
    </row>
    <row r="179" spans="1:18" ht="21" customHeight="1">
      <c r="A179" s="341">
        <v>3</v>
      </c>
      <c r="B179" s="33"/>
      <c r="C179" s="34"/>
      <c r="D179" s="35"/>
      <c r="E179" s="36"/>
      <c r="F179" s="36"/>
      <c r="G179" s="36"/>
      <c r="H179" s="37"/>
      <c r="I179" s="38"/>
      <c r="J179" s="39"/>
      <c r="K179" s="40"/>
      <c r="L179" s="41"/>
      <c r="M179" s="42"/>
      <c r="N179" s="43"/>
      <c r="O179" s="44"/>
      <c r="P179" s="45"/>
      <c r="Q179" s="46"/>
      <c r="R179" s="37"/>
    </row>
    <row r="180" spans="1:18" ht="21" customHeight="1">
      <c r="A180" s="17"/>
      <c r="B180" s="47"/>
      <c r="C180" s="48"/>
      <c r="D180" s="49"/>
      <c r="E180" s="50"/>
      <c r="F180" s="50"/>
      <c r="G180" s="50"/>
      <c r="H180" s="22"/>
      <c r="I180" s="51"/>
      <c r="J180" s="52"/>
      <c r="K180" s="25"/>
      <c r="L180" s="53"/>
      <c r="M180" s="54"/>
      <c r="N180" s="55"/>
      <c r="O180" s="56"/>
      <c r="P180" s="57"/>
      <c r="Q180" s="31"/>
      <c r="R180" s="58"/>
    </row>
    <row r="181" spans="1:18" ht="21" customHeight="1">
      <c r="A181" s="13"/>
      <c r="B181" s="59"/>
      <c r="C181" s="60"/>
      <c r="D181" s="61"/>
      <c r="E181" s="62"/>
      <c r="F181" s="62"/>
      <c r="G181" s="62"/>
      <c r="H181" s="63"/>
      <c r="I181" s="64"/>
      <c r="J181" s="85"/>
      <c r="K181" s="66"/>
      <c r="L181" s="67"/>
      <c r="M181" s="68"/>
      <c r="N181" s="69"/>
      <c r="O181" s="44"/>
      <c r="P181" s="70"/>
      <c r="Q181" s="46"/>
      <c r="R181" s="37"/>
    </row>
    <row r="182" spans="1:18" ht="21" customHeight="1">
      <c r="A182" s="71"/>
      <c r="B182" s="72"/>
      <c r="C182" s="16"/>
      <c r="D182" s="73"/>
      <c r="E182" s="74"/>
      <c r="F182" s="74"/>
      <c r="G182" s="74"/>
      <c r="H182" s="75"/>
      <c r="I182" s="140"/>
      <c r="J182" s="116"/>
      <c r="K182" s="25"/>
      <c r="L182" s="53"/>
      <c r="M182" s="54"/>
      <c r="N182" s="78"/>
      <c r="O182" s="56"/>
      <c r="P182" s="79"/>
      <c r="Q182" s="31"/>
      <c r="R182" s="58"/>
    </row>
    <row r="183" spans="1:18" ht="21" customHeight="1">
      <c r="A183" s="80">
        <v>1</v>
      </c>
      <c r="B183" s="81"/>
      <c r="C183" s="60"/>
      <c r="D183" s="82"/>
      <c r="E183" s="62"/>
      <c r="F183" s="83"/>
      <c r="G183" s="83"/>
      <c r="H183" s="84"/>
      <c r="I183" s="64"/>
      <c r="J183" s="85"/>
      <c r="K183" s="40"/>
      <c r="L183" s="67"/>
      <c r="M183" s="68"/>
      <c r="N183" s="43"/>
      <c r="O183" s="86"/>
      <c r="P183" s="87"/>
      <c r="Q183" s="46"/>
      <c r="R183" s="37"/>
    </row>
    <row r="184" spans="1:18" ht="21" customHeight="1">
      <c r="A184" s="71"/>
      <c r="B184" s="72"/>
      <c r="C184" s="16"/>
      <c r="D184" s="88"/>
      <c r="E184" s="89"/>
      <c r="F184" s="89"/>
      <c r="G184" s="89"/>
      <c r="H184" s="75"/>
      <c r="I184" s="76"/>
      <c r="J184" s="77"/>
      <c r="K184" s="25"/>
      <c r="L184" s="53"/>
      <c r="M184" s="54"/>
      <c r="N184" s="55"/>
      <c r="O184" s="56"/>
      <c r="P184" s="79"/>
      <c r="Q184" s="31"/>
      <c r="R184" s="58"/>
    </row>
    <row r="185" spans="1:18" ht="21" customHeight="1">
      <c r="A185" s="80">
        <v>2</v>
      </c>
      <c r="B185" s="81"/>
      <c r="C185" s="60"/>
      <c r="D185" s="90"/>
      <c r="E185" s="62"/>
      <c r="F185" s="62"/>
      <c r="G185" s="62"/>
      <c r="H185" s="84"/>
      <c r="I185" s="64"/>
      <c r="J185" s="85"/>
      <c r="K185" s="40"/>
      <c r="L185" s="67"/>
      <c r="M185" s="68"/>
      <c r="N185" s="69"/>
      <c r="O185" s="86"/>
      <c r="P185" s="87"/>
      <c r="Q185" s="46"/>
      <c r="R185" s="37"/>
    </row>
    <row r="186" spans="1:18" ht="21" customHeight="1">
      <c r="A186" s="17"/>
      <c r="B186" s="72"/>
      <c r="C186" s="48"/>
      <c r="D186" s="306"/>
      <c r="E186" s="89"/>
      <c r="F186" s="89"/>
      <c r="G186" s="89"/>
      <c r="H186" s="58"/>
      <c r="I186" s="76"/>
      <c r="J186" s="77"/>
      <c r="K186" s="25"/>
      <c r="L186" s="53"/>
      <c r="M186" s="54"/>
      <c r="N186" s="92"/>
      <c r="O186" s="56"/>
      <c r="P186" s="79"/>
      <c r="Q186" s="31"/>
      <c r="R186" s="58"/>
    </row>
    <row r="187" spans="1:18" ht="21" customHeight="1">
      <c r="A187" s="80">
        <v>3</v>
      </c>
      <c r="B187" s="81"/>
      <c r="C187" s="60"/>
      <c r="D187" s="297"/>
      <c r="E187" s="62"/>
      <c r="F187" s="62"/>
      <c r="G187" s="62"/>
      <c r="H187" s="84"/>
      <c r="I187" s="64"/>
      <c r="J187" s="85"/>
      <c r="K187" s="40"/>
      <c r="L187" s="67"/>
      <c r="M187" s="68"/>
      <c r="N187" s="69"/>
      <c r="O187" s="86"/>
      <c r="P187" s="93"/>
      <c r="Q187" s="46"/>
      <c r="R187" s="37"/>
    </row>
    <row r="188" spans="1:18" ht="21" customHeight="1">
      <c r="A188" s="17"/>
      <c r="B188" s="72"/>
      <c r="C188" s="48"/>
      <c r="D188" s="306"/>
      <c r="E188" s="89"/>
      <c r="F188" s="89"/>
      <c r="G188" s="89"/>
      <c r="H188" s="94"/>
      <c r="I188" s="76"/>
      <c r="J188" s="77"/>
      <c r="K188" s="25"/>
      <c r="L188" s="53"/>
      <c r="M188" s="54"/>
      <c r="N188" s="92"/>
      <c r="O188" s="56"/>
      <c r="P188" s="79"/>
      <c r="Q188" s="31"/>
      <c r="R188" s="58"/>
    </row>
    <row r="189" spans="1:18" ht="21" customHeight="1">
      <c r="A189" s="13">
        <v>4</v>
      </c>
      <c r="B189" s="81"/>
      <c r="C189" s="60"/>
      <c r="D189" s="297"/>
      <c r="E189" s="62"/>
      <c r="F189" s="62"/>
      <c r="G189" s="62"/>
      <c r="H189" s="37"/>
      <c r="I189" s="64"/>
      <c r="J189" s="85"/>
      <c r="K189" s="40"/>
      <c r="L189" s="67"/>
      <c r="M189" s="68"/>
      <c r="N189" s="69"/>
      <c r="O189" s="86"/>
      <c r="P189" s="93"/>
      <c r="Q189" s="46"/>
      <c r="R189" s="37"/>
    </row>
    <row r="190" spans="1:18" ht="21" customHeight="1">
      <c r="A190" s="18"/>
      <c r="B190" s="72"/>
      <c r="C190" s="48"/>
      <c r="D190" s="306"/>
      <c r="E190" s="89"/>
      <c r="F190" s="74"/>
      <c r="G190" s="74"/>
      <c r="H190" s="94"/>
      <c r="I190" s="76"/>
      <c r="J190" s="77"/>
      <c r="K190" s="25"/>
      <c r="L190" s="53"/>
      <c r="M190" s="54"/>
      <c r="N190" s="95"/>
      <c r="O190" s="96"/>
      <c r="P190" s="79"/>
      <c r="Q190" s="31"/>
      <c r="R190" s="58"/>
    </row>
    <row r="191" spans="1:18" ht="21" customHeight="1">
      <c r="A191" s="13">
        <v>5</v>
      </c>
      <c r="B191" s="81"/>
      <c r="C191" s="60"/>
      <c r="D191" s="297"/>
      <c r="E191" s="62"/>
      <c r="F191" s="97"/>
      <c r="G191" s="97"/>
      <c r="H191" s="98"/>
      <c r="I191" s="64"/>
      <c r="J191" s="85"/>
      <c r="K191" s="40"/>
      <c r="L191" s="67"/>
      <c r="M191" s="68"/>
      <c r="N191" s="43"/>
      <c r="O191" s="86"/>
      <c r="P191" s="93"/>
      <c r="Q191" s="46"/>
      <c r="R191" s="37"/>
    </row>
    <row r="192" spans="1:18" ht="21" customHeight="1">
      <c r="A192" s="17"/>
      <c r="B192" s="72"/>
      <c r="C192" s="48"/>
      <c r="D192" s="326"/>
      <c r="E192" s="89"/>
      <c r="F192" s="74"/>
      <c r="G192" s="74"/>
      <c r="H192" s="22"/>
      <c r="I192" s="76"/>
      <c r="J192" s="77"/>
      <c r="K192" s="25"/>
      <c r="L192" s="53"/>
      <c r="M192" s="54"/>
      <c r="N192" s="95"/>
      <c r="O192" s="96"/>
      <c r="P192" s="79"/>
      <c r="Q192" s="31"/>
      <c r="R192" s="58"/>
    </row>
    <row r="193" spans="1:18" ht="21" customHeight="1">
      <c r="A193" s="13">
        <v>6</v>
      </c>
      <c r="B193" s="81"/>
      <c r="C193" s="60"/>
      <c r="D193" s="297"/>
      <c r="E193" s="62"/>
      <c r="F193" s="97"/>
      <c r="G193" s="97"/>
      <c r="H193" s="100"/>
      <c r="I193" s="64"/>
      <c r="J193" s="85"/>
      <c r="K193" s="40"/>
      <c r="L193" s="67"/>
      <c r="M193" s="68"/>
      <c r="N193" s="43"/>
      <c r="O193" s="86"/>
      <c r="P193" s="93"/>
      <c r="Q193" s="46"/>
      <c r="R193" s="37"/>
    </row>
    <row r="194" spans="1:18" ht="21" customHeight="1">
      <c r="A194" s="18"/>
      <c r="B194" s="103"/>
      <c r="C194" s="48"/>
      <c r="D194" s="326"/>
      <c r="E194" s="89"/>
      <c r="F194" s="74"/>
      <c r="G194" s="74"/>
      <c r="H194" s="22"/>
      <c r="I194" s="76"/>
      <c r="J194" s="77"/>
      <c r="K194" s="25"/>
      <c r="L194" s="53"/>
      <c r="M194" s="54"/>
      <c r="N194" s="95"/>
      <c r="O194" s="96"/>
      <c r="P194" s="79"/>
      <c r="Q194" s="31"/>
      <c r="R194" s="58"/>
    </row>
    <row r="195" spans="1:18" ht="21" customHeight="1">
      <c r="A195" s="13">
        <v>7</v>
      </c>
      <c r="B195" s="104"/>
      <c r="C195" s="60"/>
      <c r="D195" s="297"/>
      <c r="E195" s="62"/>
      <c r="F195" s="97"/>
      <c r="G195" s="97"/>
      <c r="H195" s="63"/>
      <c r="I195" s="64"/>
      <c r="J195" s="85"/>
      <c r="K195" s="40"/>
      <c r="L195" s="67"/>
      <c r="M195" s="68"/>
      <c r="N195" s="101"/>
      <c r="O195" s="86"/>
      <c r="P195" s="102"/>
      <c r="Q195" s="46"/>
      <c r="R195" s="37"/>
    </row>
    <row r="196" spans="1:18" ht="21" customHeight="1">
      <c r="A196" s="17"/>
      <c r="B196" s="103"/>
      <c r="C196" s="48"/>
      <c r="D196" s="326"/>
      <c r="E196" s="89"/>
      <c r="F196" s="89"/>
      <c r="G196" s="89"/>
      <c r="H196" s="58"/>
      <c r="I196" s="76"/>
      <c r="J196" s="77"/>
      <c r="K196" s="25"/>
      <c r="L196" s="53"/>
      <c r="M196" s="54"/>
      <c r="N196" s="92"/>
      <c r="O196" s="56"/>
      <c r="P196" s="79"/>
      <c r="Q196" s="31"/>
      <c r="R196" s="58"/>
    </row>
    <row r="197" spans="1:18" ht="21" customHeight="1">
      <c r="A197" s="13">
        <v>8</v>
      </c>
      <c r="B197" s="104"/>
      <c r="C197" s="60"/>
      <c r="D197" s="297"/>
      <c r="E197" s="62"/>
      <c r="F197" s="62"/>
      <c r="G197" s="62"/>
      <c r="H197" s="37"/>
      <c r="I197" s="64"/>
      <c r="J197" s="85"/>
      <c r="K197" s="40"/>
      <c r="L197" s="67"/>
      <c r="M197" s="68"/>
      <c r="N197" s="69"/>
      <c r="O197" s="86"/>
      <c r="P197" s="93"/>
      <c r="Q197" s="46"/>
      <c r="R197" s="37"/>
    </row>
    <row r="198" spans="1:18" ht="21" customHeight="1">
      <c r="A198" s="18"/>
      <c r="B198" s="72"/>
      <c r="C198" s="48"/>
      <c r="D198" s="306"/>
      <c r="E198" s="89"/>
      <c r="F198" s="74"/>
      <c r="G198" s="74"/>
      <c r="H198" s="22"/>
      <c r="I198" s="76"/>
      <c r="J198" s="77"/>
      <c r="K198" s="25"/>
      <c r="L198" s="53"/>
      <c r="M198" s="54"/>
      <c r="N198" s="78"/>
      <c r="O198" s="96"/>
      <c r="P198" s="79"/>
      <c r="Q198" s="31"/>
      <c r="R198" s="58"/>
    </row>
    <row r="199" spans="1:18" ht="21" customHeight="1">
      <c r="A199" s="13">
        <v>9</v>
      </c>
      <c r="B199" s="81"/>
      <c r="C199" s="60"/>
      <c r="D199" s="297"/>
      <c r="E199" s="62"/>
      <c r="F199" s="97"/>
      <c r="G199" s="97"/>
      <c r="H199" s="63"/>
      <c r="I199" s="64"/>
      <c r="J199" s="85"/>
      <c r="K199" s="40"/>
      <c r="L199" s="67"/>
      <c r="M199" s="68"/>
      <c r="N199" s="43"/>
      <c r="O199" s="86"/>
      <c r="P199" s="93"/>
      <c r="Q199" s="46"/>
      <c r="R199" s="37"/>
    </row>
    <row r="200" spans="1:18" ht="21" customHeight="1">
      <c r="A200" s="18"/>
      <c r="B200" s="72"/>
      <c r="C200" s="48"/>
      <c r="D200" s="326"/>
      <c r="E200" s="89"/>
      <c r="F200" s="74"/>
      <c r="G200" s="74"/>
      <c r="H200" s="22"/>
      <c r="I200" s="76"/>
      <c r="J200" s="77"/>
      <c r="K200" s="25"/>
      <c r="L200" s="53"/>
      <c r="M200" s="54"/>
      <c r="N200" s="78"/>
      <c r="O200" s="96"/>
      <c r="P200" s="79"/>
      <c r="Q200" s="31"/>
      <c r="R200" s="58"/>
    </row>
    <row r="201" spans="1:18" ht="21" customHeight="1">
      <c r="A201" s="13">
        <v>10</v>
      </c>
      <c r="B201" s="81"/>
      <c r="C201" s="60"/>
      <c r="D201" s="297"/>
      <c r="E201" s="62"/>
      <c r="F201" s="97"/>
      <c r="G201" s="97"/>
      <c r="H201" s="63"/>
      <c r="I201" s="64"/>
      <c r="J201" s="85"/>
      <c r="K201" s="40"/>
      <c r="L201" s="67"/>
      <c r="M201" s="68"/>
      <c r="N201" s="43"/>
      <c r="O201" s="86"/>
      <c r="P201" s="93"/>
      <c r="Q201" s="46"/>
      <c r="R201" s="37"/>
    </row>
    <row r="202" spans="1:18" ht="21" customHeight="1">
      <c r="A202" s="17"/>
      <c r="B202" s="103"/>
      <c r="C202" s="48"/>
      <c r="D202" s="99"/>
      <c r="E202" s="89"/>
      <c r="F202" s="74"/>
      <c r="G202" s="74"/>
      <c r="H202" s="75"/>
      <c r="I202" s="76"/>
      <c r="J202" s="77"/>
      <c r="K202" s="25"/>
      <c r="L202" s="53"/>
      <c r="M202" s="54"/>
      <c r="N202" s="95"/>
      <c r="O202" s="96"/>
      <c r="P202" s="79"/>
      <c r="Q202" s="31"/>
      <c r="R202" s="58"/>
    </row>
    <row r="203" spans="1:18" ht="21" customHeight="1">
      <c r="A203" s="13"/>
      <c r="B203" s="104"/>
      <c r="C203" s="60"/>
      <c r="D203" s="61"/>
      <c r="E203" s="62"/>
      <c r="F203" s="97"/>
      <c r="G203" s="97"/>
      <c r="H203" s="84"/>
      <c r="I203" s="64"/>
      <c r="J203" s="85"/>
      <c r="K203" s="40"/>
      <c r="L203" s="67"/>
      <c r="M203" s="68"/>
      <c r="N203" s="105"/>
      <c r="O203" s="86"/>
      <c r="P203" s="93"/>
      <c r="Q203" s="46"/>
      <c r="R203" s="37"/>
    </row>
    <row r="204" spans="1:18" ht="21" customHeight="1">
      <c r="A204" s="17"/>
      <c r="B204" s="103"/>
      <c r="C204" s="48"/>
      <c r="D204" s="99"/>
      <c r="E204" s="89"/>
      <c r="F204" s="106"/>
      <c r="G204" s="106"/>
      <c r="H204" s="107"/>
      <c r="I204" s="76"/>
      <c r="J204" s="77"/>
      <c r="K204" s="25"/>
      <c r="L204" s="53"/>
      <c r="M204" s="54"/>
      <c r="N204" s="95"/>
      <c r="O204" s="96"/>
      <c r="P204" s="79"/>
      <c r="Q204" s="31"/>
      <c r="R204" s="58"/>
    </row>
    <row r="205" spans="1:18" ht="21" customHeight="1">
      <c r="A205" s="13"/>
      <c r="B205" s="104"/>
      <c r="C205" s="60"/>
      <c r="D205" s="61"/>
      <c r="E205" s="62"/>
      <c r="F205" s="108"/>
      <c r="G205" s="108"/>
      <c r="H205" s="37"/>
      <c r="I205" s="64"/>
      <c r="J205" s="85"/>
      <c r="K205" s="40"/>
      <c r="L205" s="67"/>
      <c r="M205" s="68"/>
      <c r="N205" s="43"/>
      <c r="O205" s="86"/>
      <c r="P205" s="93"/>
      <c r="Q205" s="46"/>
      <c r="R205" s="37"/>
    </row>
    <row r="206" spans="1:18" ht="21" customHeight="1">
      <c r="A206" s="17"/>
      <c r="B206" s="103"/>
      <c r="C206" s="48"/>
      <c r="D206" s="99"/>
      <c r="E206" s="89"/>
      <c r="F206" s="106"/>
      <c r="G206" s="106"/>
      <c r="H206" s="107"/>
      <c r="I206" s="76"/>
      <c r="J206" s="77"/>
      <c r="K206" s="25"/>
      <c r="L206" s="53"/>
      <c r="M206" s="54"/>
      <c r="N206" s="95"/>
      <c r="O206" s="96"/>
      <c r="P206" s="79"/>
      <c r="Q206" s="31"/>
      <c r="R206" s="58"/>
    </row>
    <row r="207" spans="1:18" ht="21" customHeight="1">
      <c r="A207" s="13"/>
      <c r="B207" s="104"/>
      <c r="C207" s="60"/>
      <c r="D207" s="61"/>
      <c r="E207" s="62"/>
      <c r="F207" s="108"/>
      <c r="G207" s="108"/>
      <c r="H207" s="37"/>
      <c r="I207" s="64"/>
      <c r="J207" s="85"/>
      <c r="K207" s="40"/>
      <c r="L207" s="67"/>
      <c r="M207" s="68"/>
      <c r="N207" s="43"/>
      <c r="O207" s="86"/>
      <c r="P207" s="93"/>
      <c r="Q207" s="46"/>
      <c r="R207" s="37"/>
    </row>
    <row r="208" spans="1:18" ht="21" customHeight="1">
      <c r="A208" s="17"/>
      <c r="B208" s="103"/>
      <c r="C208" s="48"/>
      <c r="D208" s="99"/>
      <c r="E208" s="89"/>
      <c r="F208" s="106"/>
      <c r="G208" s="106"/>
      <c r="H208" s="58"/>
      <c r="I208" s="76"/>
      <c r="J208" s="77"/>
      <c r="K208" s="25"/>
      <c r="L208" s="53"/>
      <c r="M208" s="54"/>
      <c r="N208" s="95"/>
      <c r="O208" s="96"/>
      <c r="P208" s="79"/>
      <c r="Q208" s="31"/>
      <c r="R208" s="58"/>
    </row>
    <row r="209" spans="1:18" ht="21" customHeight="1">
      <c r="A209" s="13"/>
      <c r="B209" s="104"/>
      <c r="C209" s="60"/>
      <c r="D209" s="61"/>
      <c r="E209" s="62"/>
      <c r="F209" s="108"/>
      <c r="G209" s="108"/>
      <c r="H209" s="37"/>
      <c r="I209" s="64"/>
      <c r="J209" s="85"/>
      <c r="K209" s="40"/>
      <c r="L209" s="67"/>
      <c r="M209" s="68"/>
      <c r="N209" s="43"/>
      <c r="O209" s="86"/>
      <c r="P209" s="93"/>
      <c r="Q209" s="46"/>
      <c r="R209" s="37"/>
    </row>
    <row r="210" spans="1:18" ht="21" customHeight="1">
      <c r="A210" s="17"/>
      <c r="B210" s="103"/>
      <c r="C210" s="48"/>
      <c r="D210" s="99"/>
      <c r="E210" s="89"/>
      <c r="F210" s="106"/>
      <c r="G210" s="106"/>
      <c r="H210" s="58"/>
      <c r="I210" s="76"/>
      <c r="J210" s="77"/>
      <c r="K210" s="25"/>
      <c r="L210" s="53"/>
      <c r="M210" s="54"/>
      <c r="N210" s="95"/>
      <c r="O210" s="96"/>
      <c r="P210" s="79"/>
      <c r="Q210" s="31"/>
      <c r="R210" s="58"/>
    </row>
    <row r="211" spans="1:18" ht="21" customHeight="1">
      <c r="A211" s="13"/>
      <c r="B211" s="104"/>
      <c r="C211" s="60"/>
      <c r="D211" s="61"/>
      <c r="E211" s="62"/>
      <c r="F211" s="108"/>
      <c r="G211" s="108"/>
      <c r="H211" s="37"/>
      <c r="I211" s="64"/>
      <c r="J211" s="85"/>
      <c r="K211" s="40"/>
      <c r="L211" s="67"/>
      <c r="M211" s="68"/>
      <c r="N211" s="43"/>
      <c r="O211" s="86"/>
      <c r="P211" s="93"/>
      <c r="Q211" s="46"/>
      <c r="R211" s="37"/>
    </row>
    <row r="212" spans="1:18" ht="21" customHeight="1">
      <c r="A212" s="17"/>
      <c r="B212" s="72"/>
      <c r="C212" s="48"/>
      <c r="D212" s="91"/>
      <c r="E212" s="89"/>
      <c r="F212" s="89"/>
      <c r="G212" s="89"/>
      <c r="H212" s="94"/>
      <c r="I212" s="76"/>
      <c r="J212" s="77"/>
      <c r="K212" s="25"/>
      <c r="L212" s="53"/>
      <c r="M212" s="54"/>
      <c r="N212" s="95"/>
      <c r="O212" s="56"/>
      <c r="P212" s="79"/>
      <c r="Q212" s="31"/>
      <c r="R212" s="58"/>
    </row>
    <row r="213" spans="1:18" ht="21" customHeight="1">
      <c r="A213" s="13"/>
      <c r="B213" s="81"/>
      <c r="C213" s="60"/>
      <c r="D213" s="61"/>
      <c r="E213" s="62"/>
      <c r="F213" s="62"/>
      <c r="G213" s="62"/>
      <c r="H213" s="98"/>
      <c r="I213" s="64"/>
      <c r="J213" s="85"/>
      <c r="K213" s="40"/>
      <c r="L213" s="67"/>
      <c r="M213" s="68"/>
      <c r="N213" s="43"/>
      <c r="O213" s="86"/>
      <c r="P213" s="93"/>
      <c r="Q213" s="46"/>
      <c r="R213" s="37"/>
    </row>
    <row r="214" spans="1:18" ht="21" customHeight="1">
      <c r="A214" s="17"/>
      <c r="B214" s="72"/>
      <c r="C214" s="48"/>
      <c r="D214" s="99"/>
      <c r="E214" s="89"/>
      <c r="F214" s="89"/>
      <c r="G214" s="89"/>
      <c r="H214" s="94"/>
      <c r="I214" s="76"/>
      <c r="J214" s="77"/>
      <c r="K214" s="25"/>
      <c r="L214" s="53"/>
      <c r="M214" s="54"/>
      <c r="N214" s="95"/>
      <c r="O214" s="56"/>
      <c r="P214" s="79"/>
      <c r="Q214" s="31"/>
      <c r="R214" s="58"/>
    </row>
    <row r="215" spans="1:18" ht="21" customHeight="1">
      <c r="A215" s="13"/>
      <c r="B215" s="81"/>
      <c r="C215" s="60"/>
      <c r="D215" s="61"/>
      <c r="E215" s="62"/>
      <c r="F215" s="62"/>
      <c r="G215" s="62"/>
      <c r="H215" s="98"/>
      <c r="I215" s="64"/>
      <c r="J215" s="85"/>
      <c r="K215" s="40"/>
      <c r="L215" s="67"/>
      <c r="M215" s="68"/>
      <c r="N215" s="43"/>
      <c r="O215" s="86"/>
      <c r="P215" s="93"/>
      <c r="Q215" s="46"/>
      <c r="R215" s="37"/>
    </row>
    <row r="216" spans="1:18" ht="21" customHeight="1">
      <c r="A216" s="17"/>
      <c r="B216" s="72"/>
      <c r="C216" s="48"/>
      <c r="D216" s="99"/>
      <c r="E216" s="89"/>
      <c r="F216" s="106"/>
      <c r="G216" s="106"/>
      <c r="H216" s="22"/>
      <c r="I216" s="76"/>
      <c r="J216" s="77"/>
      <c r="K216" s="25"/>
      <c r="L216" s="53"/>
      <c r="M216" s="54"/>
      <c r="N216" s="95"/>
      <c r="O216" s="56"/>
      <c r="P216" s="79"/>
      <c r="Q216" s="31"/>
      <c r="R216" s="58"/>
    </row>
    <row r="217" spans="1:18" ht="21" customHeight="1">
      <c r="A217" s="13"/>
      <c r="B217" s="81"/>
      <c r="C217" s="60"/>
      <c r="D217" s="61"/>
      <c r="E217" s="62"/>
      <c r="F217" s="108"/>
      <c r="G217" s="108"/>
      <c r="H217" s="100"/>
      <c r="I217" s="64"/>
      <c r="J217" s="85"/>
      <c r="K217" s="40"/>
      <c r="L217" s="67"/>
      <c r="M217" s="68"/>
      <c r="N217" s="43"/>
      <c r="O217" s="86"/>
      <c r="P217" s="93"/>
      <c r="Q217" s="46"/>
      <c r="R217" s="37"/>
    </row>
    <row r="218" spans="1:18" ht="21" customHeight="1">
      <c r="A218" s="17"/>
      <c r="B218" s="72"/>
      <c r="C218" s="48"/>
      <c r="D218" s="99"/>
      <c r="E218" s="89"/>
      <c r="F218" s="106"/>
      <c r="G218" s="106"/>
      <c r="H218" s="22"/>
      <c r="I218" s="76"/>
      <c r="J218" s="77"/>
      <c r="K218" s="25"/>
      <c r="L218" s="53"/>
      <c r="M218" s="54"/>
      <c r="N218" s="95"/>
      <c r="O218" s="56"/>
      <c r="P218" s="79"/>
      <c r="Q218" s="109"/>
      <c r="R218" s="58"/>
    </row>
    <row r="219" spans="1:18" ht="21" customHeight="1">
      <c r="A219" s="13"/>
      <c r="B219" s="81"/>
      <c r="C219" s="60"/>
      <c r="D219" s="61"/>
      <c r="E219" s="62"/>
      <c r="F219" s="108"/>
      <c r="G219" s="108"/>
      <c r="H219" s="63"/>
      <c r="I219" s="64"/>
      <c r="J219" s="85"/>
      <c r="K219" s="40"/>
      <c r="L219" s="110"/>
      <c r="M219" s="54"/>
      <c r="N219" s="101"/>
      <c r="O219" s="111"/>
      <c r="P219" s="102"/>
      <c r="Q219" s="112"/>
      <c r="R219" s="94"/>
    </row>
    <row r="220" spans="1:18" ht="21" customHeight="1">
      <c r="A220" s="17"/>
      <c r="B220" s="72"/>
      <c r="C220" s="113"/>
      <c r="D220" s="114"/>
      <c r="E220" s="115"/>
      <c r="F220" s="116"/>
      <c r="G220" s="116"/>
      <c r="H220" s="117"/>
      <c r="I220" s="118"/>
      <c r="J220" s="119"/>
      <c r="K220" s="120"/>
      <c r="L220" s="121"/>
      <c r="M220" s="122"/>
      <c r="N220" s="92"/>
      <c r="O220" s="56"/>
      <c r="P220" s="79"/>
      <c r="Q220" s="31"/>
      <c r="R220" s="58"/>
    </row>
    <row r="221" spans="1:18" ht="21" customHeight="1" thickBot="1">
      <c r="A221" s="123"/>
      <c r="B221" s="141"/>
      <c r="C221" s="125"/>
      <c r="D221" s="126"/>
      <c r="E221" s="127"/>
      <c r="F221" s="128"/>
      <c r="G221" s="128"/>
      <c r="H221" s="129"/>
      <c r="I221" s="130"/>
      <c r="J221" s="131"/>
      <c r="K221" s="132"/>
      <c r="L221" s="133"/>
      <c r="M221" s="134"/>
      <c r="N221" s="135"/>
      <c r="O221" s="136"/>
      <c r="P221" s="137"/>
      <c r="Q221" s="138"/>
      <c r="R221" s="139"/>
    </row>
    <row r="222" spans="1:18" ht="21" customHeight="1" thickTop="1">
      <c r="A222" s="142"/>
      <c r="B222" s="19"/>
      <c r="C222" s="20"/>
      <c r="D222" s="20"/>
      <c r="E222" s="21"/>
      <c r="F222" s="21"/>
      <c r="G222" s="21"/>
      <c r="H222" s="22"/>
      <c r="I222" s="23"/>
      <c r="J222" s="24"/>
      <c r="K222" s="25"/>
      <c r="L222" s="26"/>
      <c r="M222" s="27"/>
      <c r="N222" s="28"/>
      <c r="O222" s="29"/>
      <c r="P222" s="30"/>
      <c r="Q222" s="31"/>
      <c r="R222" s="32"/>
    </row>
    <row r="223" spans="1:18" ht="21" customHeight="1">
      <c r="A223" s="340">
        <v>4</v>
      </c>
      <c r="B223" s="33"/>
      <c r="C223" s="34"/>
      <c r="D223" s="35"/>
      <c r="E223" s="36"/>
      <c r="F223" s="36"/>
      <c r="G223" s="36"/>
      <c r="H223" s="37"/>
      <c r="I223" s="38"/>
      <c r="J223" s="39"/>
      <c r="K223" s="40"/>
      <c r="L223" s="41"/>
      <c r="M223" s="42"/>
      <c r="N223" s="43"/>
      <c r="O223" s="44"/>
      <c r="P223" s="45"/>
      <c r="Q223" s="46"/>
      <c r="R223" s="37"/>
    </row>
    <row r="224" spans="1:18" ht="21" customHeight="1">
      <c r="A224" s="17"/>
      <c r="B224" s="47"/>
      <c r="C224" s="48"/>
      <c r="D224" s="49"/>
      <c r="E224" s="50"/>
      <c r="F224" s="50"/>
      <c r="G224" s="50"/>
      <c r="H224" s="22"/>
      <c r="I224" s="51"/>
      <c r="J224" s="52"/>
      <c r="K224" s="25"/>
      <c r="L224" s="53"/>
      <c r="M224" s="54"/>
      <c r="N224" s="55"/>
      <c r="O224" s="56"/>
      <c r="P224" s="57"/>
      <c r="Q224" s="31"/>
      <c r="R224" s="58"/>
    </row>
    <row r="225" spans="1:18" ht="21" customHeight="1">
      <c r="A225" s="13"/>
      <c r="B225" s="59"/>
      <c r="C225" s="60"/>
      <c r="D225" s="61"/>
      <c r="E225" s="62"/>
      <c r="F225" s="62"/>
      <c r="G225" s="62"/>
      <c r="H225" s="63"/>
      <c r="I225" s="64"/>
      <c r="J225" s="85"/>
      <c r="K225" s="66"/>
      <c r="L225" s="67"/>
      <c r="M225" s="68"/>
      <c r="N225" s="69"/>
      <c r="O225" s="44"/>
      <c r="P225" s="70"/>
      <c r="Q225" s="46"/>
      <c r="R225" s="37"/>
    </row>
    <row r="226" spans="1:18" ht="21" customHeight="1">
      <c r="A226" s="71"/>
      <c r="B226" s="72"/>
      <c r="C226" s="16"/>
      <c r="D226" s="73"/>
      <c r="E226" s="74"/>
      <c r="F226" s="74"/>
      <c r="G226" s="74"/>
      <c r="H226" s="75"/>
      <c r="I226" s="140"/>
      <c r="J226" s="116"/>
      <c r="K226" s="25"/>
      <c r="L226" s="53"/>
      <c r="M226" s="54"/>
      <c r="N226" s="78"/>
      <c r="O226" s="56"/>
      <c r="P226" s="79"/>
      <c r="Q226" s="31"/>
      <c r="R226" s="58"/>
    </row>
    <row r="227" spans="1:18" ht="21" customHeight="1">
      <c r="A227" s="80">
        <v>1</v>
      </c>
      <c r="B227" s="81"/>
      <c r="C227" s="60"/>
      <c r="D227" s="82"/>
      <c r="E227" s="62"/>
      <c r="F227" s="83"/>
      <c r="G227" s="83"/>
      <c r="H227" s="84"/>
      <c r="I227" s="64"/>
      <c r="J227" s="85"/>
      <c r="K227" s="40"/>
      <c r="L227" s="67"/>
      <c r="M227" s="68"/>
      <c r="N227" s="43"/>
      <c r="O227" s="86"/>
      <c r="P227" s="87"/>
      <c r="Q227" s="46"/>
      <c r="R227" s="37"/>
    </row>
    <row r="228" spans="1:18" ht="21" customHeight="1">
      <c r="A228" s="71"/>
      <c r="B228" s="72"/>
      <c r="C228" s="16"/>
      <c r="D228" s="88"/>
      <c r="E228" s="89"/>
      <c r="F228" s="89"/>
      <c r="G228" s="89"/>
      <c r="H228" s="75"/>
      <c r="I228" s="76"/>
      <c r="J228" s="77"/>
      <c r="K228" s="25"/>
      <c r="L228" s="53"/>
      <c r="M228" s="54"/>
      <c r="N228" s="55"/>
      <c r="O228" s="56"/>
      <c r="P228" s="79"/>
      <c r="Q228" s="31"/>
      <c r="R228" s="58"/>
    </row>
    <row r="229" spans="1:18" ht="21" customHeight="1">
      <c r="A229" s="80">
        <v>2</v>
      </c>
      <c r="B229" s="81"/>
      <c r="C229" s="60"/>
      <c r="D229" s="90"/>
      <c r="E229" s="62"/>
      <c r="F229" s="62"/>
      <c r="G229" s="62"/>
      <c r="H229" s="84"/>
      <c r="I229" s="64"/>
      <c r="J229" s="85"/>
      <c r="K229" s="40"/>
      <c r="L229" s="67"/>
      <c r="M229" s="68"/>
      <c r="N229" s="69"/>
      <c r="O229" s="86"/>
      <c r="P229" s="87"/>
      <c r="Q229" s="46"/>
      <c r="R229" s="37"/>
    </row>
    <row r="230" spans="1:18" ht="21" customHeight="1">
      <c r="A230" s="17"/>
      <c r="B230" s="72"/>
      <c r="C230" s="16"/>
      <c r="D230" s="91"/>
      <c r="E230" s="89"/>
      <c r="F230" s="89"/>
      <c r="G230" s="89"/>
      <c r="H230" s="58"/>
      <c r="I230" s="76"/>
      <c r="J230" s="77"/>
      <c r="K230" s="25"/>
      <c r="L230" s="53"/>
      <c r="M230" s="54"/>
      <c r="N230" s="92"/>
      <c r="O230" s="56"/>
      <c r="P230" s="79"/>
      <c r="Q230" s="31"/>
      <c r="R230" s="58"/>
    </row>
    <row r="231" spans="1:18" ht="21" customHeight="1">
      <c r="A231" s="80">
        <v>3</v>
      </c>
      <c r="B231" s="81"/>
      <c r="C231" s="60"/>
      <c r="D231" s="61"/>
      <c r="E231" s="62"/>
      <c r="F231" s="62"/>
      <c r="G231" s="62"/>
      <c r="H231" s="84"/>
      <c r="I231" s="64"/>
      <c r="J231" s="85"/>
      <c r="K231" s="40"/>
      <c r="L231" s="67"/>
      <c r="M231" s="68"/>
      <c r="N231" s="69"/>
      <c r="O231" s="86"/>
      <c r="P231" s="93"/>
      <c r="Q231" s="46"/>
      <c r="R231" s="37"/>
    </row>
    <row r="232" spans="1:18" ht="21" customHeight="1">
      <c r="A232" s="17"/>
      <c r="B232" s="72"/>
      <c r="C232" s="16"/>
      <c r="D232" s="91"/>
      <c r="E232" s="89"/>
      <c r="F232" s="89"/>
      <c r="G232" s="89"/>
      <c r="H232" s="94"/>
      <c r="I232" s="76"/>
      <c r="J232" s="77"/>
      <c r="K232" s="25"/>
      <c r="L232" s="53"/>
      <c r="M232" s="54"/>
      <c r="N232" s="92"/>
      <c r="O232" s="56"/>
      <c r="P232" s="79"/>
      <c r="Q232" s="31"/>
      <c r="R232" s="58"/>
    </row>
    <row r="233" spans="1:18" ht="21" customHeight="1">
      <c r="A233" s="13">
        <v>4</v>
      </c>
      <c r="B233" s="81"/>
      <c r="C233" s="60"/>
      <c r="D233" s="61"/>
      <c r="E233" s="62"/>
      <c r="F233" s="62"/>
      <c r="G233" s="62"/>
      <c r="H233" s="37"/>
      <c r="I233" s="64"/>
      <c r="J233" s="85"/>
      <c r="K233" s="40"/>
      <c r="L233" s="67"/>
      <c r="M233" s="68"/>
      <c r="N233" s="69"/>
      <c r="O233" s="86"/>
      <c r="P233" s="93"/>
      <c r="Q233" s="46"/>
      <c r="R233" s="37"/>
    </row>
    <row r="234" spans="1:18" ht="21" customHeight="1">
      <c r="A234" s="18"/>
      <c r="B234" s="72"/>
      <c r="C234" s="16"/>
      <c r="D234" s="91"/>
      <c r="E234" s="89"/>
      <c r="F234" s="74"/>
      <c r="G234" s="74"/>
      <c r="H234" s="94"/>
      <c r="I234" s="76"/>
      <c r="J234" s="77"/>
      <c r="K234" s="25"/>
      <c r="L234" s="53"/>
      <c r="M234" s="54"/>
      <c r="N234" s="95"/>
      <c r="O234" s="96"/>
      <c r="P234" s="79"/>
      <c r="Q234" s="31"/>
      <c r="R234" s="58"/>
    </row>
    <row r="235" spans="1:18" ht="21" customHeight="1">
      <c r="A235" s="13">
        <v>5</v>
      </c>
      <c r="B235" s="81"/>
      <c r="C235" s="60"/>
      <c r="D235" s="61"/>
      <c r="E235" s="62"/>
      <c r="F235" s="97"/>
      <c r="G235" s="97"/>
      <c r="H235" s="98"/>
      <c r="I235" s="64"/>
      <c r="J235" s="85"/>
      <c r="K235" s="40"/>
      <c r="L235" s="67"/>
      <c r="M235" s="68"/>
      <c r="N235" s="43"/>
      <c r="O235" s="86"/>
      <c r="P235" s="93"/>
      <c r="Q235" s="46"/>
      <c r="R235" s="37"/>
    </row>
    <row r="236" spans="1:18" ht="21" customHeight="1">
      <c r="A236" s="17"/>
      <c r="B236" s="72"/>
      <c r="C236" s="16"/>
      <c r="D236" s="99"/>
      <c r="E236" s="89"/>
      <c r="F236" s="74"/>
      <c r="G236" s="74"/>
      <c r="H236" s="22"/>
      <c r="I236" s="76"/>
      <c r="J236" s="77"/>
      <c r="K236" s="25"/>
      <c r="L236" s="53"/>
      <c r="M236" s="54"/>
      <c r="N236" s="95"/>
      <c r="O236" s="96"/>
      <c r="P236" s="79"/>
      <c r="Q236" s="31"/>
      <c r="R236" s="58"/>
    </row>
    <row r="237" spans="1:18" ht="21" customHeight="1">
      <c r="A237" s="13">
        <v>6</v>
      </c>
      <c r="B237" s="81"/>
      <c r="C237" s="60"/>
      <c r="D237" s="61"/>
      <c r="E237" s="62"/>
      <c r="F237" s="97"/>
      <c r="G237" s="97"/>
      <c r="H237" s="100"/>
      <c r="I237" s="64"/>
      <c r="J237" s="85"/>
      <c r="K237" s="40"/>
      <c r="L237" s="67"/>
      <c r="M237" s="68"/>
      <c r="N237" s="43"/>
      <c r="O237" s="86"/>
      <c r="P237" s="93"/>
      <c r="Q237" s="46"/>
      <c r="R237" s="37"/>
    </row>
    <row r="238" spans="1:18" ht="21" customHeight="1">
      <c r="A238" s="18"/>
      <c r="B238" s="72"/>
      <c r="C238" s="16"/>
      <c r="D238" s="99"/>
      <c r="E238" s="89"/>
      <c r="F238" s="74"/>
      <c r="G238" s="74"/>
      <c r="H238" s="22"/>
      <c r="I238" s="76"/>
      <c r="J238" s="77"/>
      <c r="K238" s="25"/>
      <c r="L238" s="53"/>
      <c r="M238" s="54"/>
      <c r="N238" s="95"/>
      <c r="O238" s="96"/>
      <c r="P238" s="79"/>
      <c r="Q238" s="31"/>
      <c r="R238" s="58"/>
    </row>
    <row r="239" spans="1:18" ht="21" customHeight="1">
      <c r="A239" s="13">
        <v>7</v>
      </c>
      <c r="B239" s="81"/>
      <c r="C239" s="60"/>
      <c r="D239" s="61"/>
      <c r="E239" s="62"/>
      <c r="F239" s="97"/>
      <c r="G239" s="97"/>
      <c r="H239" s="63"/>
      <c r="I239" s="64"/>
      <c r="J239" s="85"/>
      <c r="K239" s="40"/>
      <c r="L239" s="67"/>
      <c r="M239" s="68"/>
      <c r="N239" s="101"/>
      <c r="O239" s="86"/>
      <c r="P239" s="102"/>
      <c r="Q239" s="46"/>
      <c r="R239" s="37"/>
    </row>
    <row r="240" spans="1:18" ht="21" customHeight="1">
      <c r="A240" s="17"/>
      <c r="B240" s="72"/>
      <c r="C240" s="16"/>
      <c r="D240" s="99"/>
      <c r="E240" s="89"/>
      <c r="F240" s="89"/>
      <c r="G240" s="89"/>
      <c r="H240" s="58"/>
      <c r="I240" s="76"/>
      <c r="J240" s="77"/>
      <c r="K240" s="25"/>
      <c r="L240" s="53"/>
      <c r="M240" s="54"/>
      <c r="N240" s="92"/>
      <c r="O240" s="56"/>
      <c r="P240" s="79"/>
      <c r="Q240" s="31"/>
      <c r="R240" s="58"/>
    </row>
    <row r="241" spans="1:18" ht="21" customHeight="1">
      <c r="A241" s="13">
        <v>8</v>
      </c>
      <c r="B241" s="81"/>
      <c r="C241" s="60"/>
      <c r="D241" s="61"/>
      <c r="E241" s="62"/>
      <c r="F241" s="62"/>
      <c r="G241" s="62"/>
      <c r="H241" s="37"/>
      <c r="I241" s="64"/>
      <c r="J241" s="85"/>
      <c r="K241" s="40"/>
      <c r="L241" s="67"/>
      <c r="M241" s="68"/>
      <c r="N241" s="69"/>
      <c r="O241" s="86"/>
      <c r="P241" s="93"/>
      <c r="Q241" s="46"/>
      <c r="R241" s="37"/>
    </row>
    <row r="242" spans="1:18" ht="21" customHeight="1">
      <c r="A242" s="18"/>
      <c r="B242" s="72"/>
      <c r="C242" s="48"/>
      <c r="D242" s="91"/>
      <c r="E242" s="89"/>
      <c r="F242" s="74"/>
      <c r="G242" s="74"/>
      <c r="H242" s="22"/>
      <c r="I242" s="76"/>
      <c r="J242" s="77"/>
      <c r="K242" s="25"/>
      <c r="L242" s="53"/>
      <c r="M242" s="54"/>
      <c r="N242" s="78"/>
      <c r="O242" s="96"/>
      <c r="P242" s="79"/>
      <c r="Q242" s="31"/>
      <c r="R242" s="58"/>
    </row>
    <row r="243" spans="1:18" ht="21" customHeight="1">
      <c r="A243" s="13">
        <v>9</v>
      </c>
      <c r="B243" s="81"/>
      <c r="C243" s="60"/>
      <c r="D243" s="61"/>
      <c r="E243" s="62"/>
      <c r="F243" s="97"/>
      <c r="G243" s="97"/>
      <c r="H243" s="63"/>
      <c r="I243" s="64"/>
      <c r="J243" s="85"/>
      <c r="K243" s="40"/>
      <c r="L243" s="67"/>
      <c r="M243" s="68"/>
      <c r="N243" s="43"/>
      <c r="O243" s="86"/>
      <c r="P243" s="93"/>
      <c r="Q243" s="46"/>
      <c r="R243" s="37"/>
    </row>
    <row r="244" spans="1:18" ht="21" customHeight="1">
      <c r="A244" s="18"/>
      <c r="B244" s="72"/>
      <c r="C244" s="48"/>
      <c r="D244" s="99"/>
      <c r="E244" s="89"/>
      <c r="F244" s="74"/>
      <c r="G244" s="74"/>
      <c r="H244" s="22"/>
      <c r="I244" s="76"/>
      <c r="J244" s="77"/>
      <c r="K244" s="25"/>
      <c r="L244" s="53"/>
      <c r="M244" s="54"/>
      <c r="N244" s="78"/>
      <c r="O244" s="96"/>
      <c r="P244" s="79"/>
      <c r="Q244" s="31"/>
      <c r="R244" s="58"/>
    </row>
    <row r="245" spans="1:18" ht="21" customHeight="1">
      <c r="A245" s="13">
        <v>10</v>
      </c>
      <c r="B245" s="81"/>
      <c r="C245" s="60"/>
      <c r="D245" s="61"/>
      <c r="E245" s="62"/>
      <c r="F245" s="97"/>
      <c r="G245" s="97"/>
      <c r="H245" s="63"/>
      <c r="I245" s="64"/>
      <c r="J245" s="85"/>
      <c r="K245" s="40"/>
      <c r="L245" s="67"/>
      <c r="M245" s="68"/>
      <c r="N245" s="43"/>
      <c r="O245" s="86"/>
      <c r="P245" s="93"/>
      <c r="Q245" s="46"/>
      <c r="R245" s="37"/>
    </row>
    <row r="246" spans="1:18" ht="21" customHeight="1">
      <c r="A246" s="17"/>
      <c r="B246" s="72"/>
      <c r="C246" s="48"/>
      <c r="D246" s="99"/>
      <c r="E246" s="89"/>
      <c r="F246" s="74"/>
      <c r="G246" s="74"/>
      <c r="H246" s="75"/>
      <c r="I246" s="76"/>
      <c r="J246" s="77"/>
      <c r="K246" s="25"/>
      <c r="L246" s="53"/>
      <c r="M246" s="54"/>
      <c r="N246" s="95"/>
      <c r="O246" s="96"/>
      <c r="P246" s="79"/>
      <c r="Q246" s="31"/>
      <c r="R246" s="58"/>
    </row>
    <row r="247" spans="1:18" ht="21" customHeight="1">
      <c r="A247" s="13">
        <v>11</v>
      </c>
      <c r="B247" s="81"/>
      <c r="C247" s="60"/>
      <c r="D247" s="61"/>
      <c r="E247" s="62"/>
      <c r="F247" s="97"/>
      <c r="G247" s="97"/>
      <c r="H247" s="84"/>
      <c r="I247" s="64"/>
      <c r="J247" s="85"/>
      <c r="K247" s="40"/>
      <c r="L247" s="67"/>
      <c r="M247" s="68"/>
      <c r="N247" s="105"/>
      <c r="O247" s="86"/>
      <c r="P247" s="93"/>
      <c r="Q247" s="46"/>
      <c r="R247" s="37"/>
    </row>
    <row r="248" spans="1:18" ht="21" customHeight="1">
      <c r="A248" s="17"/>
      <c r="B248" s="72"/>
      <c r="C248" s="48"/>
      <c r="D248" s="99"/>
      <c r="E248" s="89"/>
      <c r="F248" s="106"/>
      <c r="G248" s="106"/>
      <c r="H248" s="107"/>
      <c r="I248" s="76"/>
      <c r="J248" s="77"/>
      <c r="K248" s="25"/>
      <c r="L248" s="53"/>
      <c r="M248" s="54"/>
      <c r="N248" s="95"/>
      <c r="O248" s="96"/>
      <c r="P248" s="79"/>
      <c r="Q248" s="31"/>
      <c r="R248" s="58"/>
    </row>
    <row r="249" spans="1:18" ht="21" customHeight="1">
      <c r="A249" s="13">
        <v>12</v>
      </c>
      <c r="B249" s="81"/>
      <c r="C249" s="60"/>
      <c r="D249" s="61"/>
      <c r="E249" s="62"/>
      <c r="F249" s="108"/>
      <c r="G249" s="108"/>
      <c r="H249" s="37"/>
      <c r="I249" s="64"/>
      <c r="J249" s="85"/>
      <c r="K249" s="40"/>
      <c r="L249" s="67"/>
      <c r="M249" s="68"/>
      <c r="N249" s="43"/>
      <c r="O249" s="86"/>
      <c r="P249" s="93"/>
      <c r="Q249" s="46"/>
      <c r="R249" s="37"/>
    </row>
    <row r="250" spans="1:18" ht="21" customHeight="1">
      <c r="A250" s="17"/>
      <c r="B250" s="103"/>
      <c r="C250" s="16"/>
      <c r="D250" s="99"/>
      <c r="E250" s="89"/>
      <c r="F250" s="106"/>
      <c r="G250" s="106"/>
      <c r="H250" s="107"/>
      <c r="I250" s="76"/>
      <c r="J250" s="77"/>
      <c r="K250" s="25"/>
      <c r="L250" s="53"/>
      <c r="M250" s="54"/>
      <c r="N250" s="95"/>
      <c r="O250" s="96"/>
      <c r="P250" s="79"/>
      <c r="Q250" s="31"/>
      <c r="R250" s="58"/>
    </row>
    <row r="251" spans="1:18" ht="21" customHeight="1">
      <c r="A251" s="13">
        <v>13</v>
      </c>
      <c r="B251" s="104"/>
      <c r="C251" s="60"/>
      <c r="D251" s="61"/>
      <c r="E251" s="62"/>
      <c r="F251" s="108"/>
      <c r="G251" s="108"/>
      <c r="H251" s="37"/>
      <c r="I251" s="64"/>
      <c r="J251" s="85"/>
      <c r="K251" s="40"/>
      <c r="L251" s="67"/>
      <c r="M251" s="68"/>
      <c r="N251" s="43"/>
      <c r="O251" s="86"/>
      <c r="P251" s="93"/>
      <c r="Q251" s="46"/>
      <c r="R251" s="37"/>
    </row>
    <row r="252" spans="1:18" ht="21" customHeight="1">
      <c r="A252" s="17"/>
      <c r="B252" s="103"/>
      <c r="C252" s="16"/>
      <c r="D252" s="99"/>
      <c r="E252" s="89"/>
      <c r="F252" s="106"/>
      <c r="G252" s="106"/>
      <c r="H252" s="58"/>
      <c r="I252" s="76"/>
      <c r="J252" s="77"/>
      <c r="K252" s="25"/>
      <c r="L252" s="53"/>
      <c r="M252" s="54"/>
      <c r="N252" s="95"/>
      <c r="O252" s="96"/>
      <c r="P252" s="79"/>
      <c r="Q252" s="31"/>
      <c r="R252" s="58"/>
    </row>
    <row r="253" spans="1:18" ht="21" customHeight="1">
      <c r="A253" s="13">
        <v>14</v>
      </c>
      <c r="B253" s="104"/>
      <c r="C253" s="60"/>
      <c r="D253" s="61"/>
      <c r="E253" s="62"/>
      <c r="F253" s="108"/>
      <c r="G253" s="108"/>
      <c r="H253" s="37"/>
      <c r="I253" s="64"/>
      <c r="J253" s="85"/>
      <c r="K253" s="40"/>
      <c r="L253" s="67"/>
      <c r="M253" s="68"/>
      <c r="N253" s="43"/>
      <c r="O253" s="86"/>
      <c r="P253" s="93"/>
      <c r="Q253" s="46"/>
      <c r="R253" s="37"/>
    </row>
    <row r="254" spans="1:18" ht="21" customHeight="1">
      <c r="A254" s="17"/>
      <c r="B254" s="72"/>
      <c r="C254" s="48"/>
      <c r="D254" s="99"/>
      <c r="E254" s="89"/>
      <c r="F254" s="106"/>
      <c r="G254" s="106"/>
      <c r="H254" s="58"/>
      <c r="I254" s="76"/>
      <c r="J254" s="77"/>
      <c r="K254" s="25"/>
      <c r="L254" s="53"/>
      <c r="M254" s="54"/>
      <c r="N254" s="95"/>
      <c r="O254" s="96"/>
      <c r="P254" s="79"/>
      <c r="Q254" s="31"/>
      <c r="R254" s="58"/>
    </row>
    <row r="255" spans="1:18" ht="21" customHeight="1">
      <c r="A255" s="13">
        <v>15</v>
      </c>
      <c r="B255" s="81"/>
      <c r="C255" s="60"/>
      <c r="D255" s="61"/>
      <c r="E255" s="62"/>
      <c r="F255" s="108"/>
      <c r="G255" s="108"/>
      <c r="H255" s="37"/>
      <c r="I255" s="64"/>
      <c r="J255" s="85"/>
      <c r="K255" s="40"/>
      <c r="L255" s="67"/>
      <c r="M255" s="68"/>
      <c r="N255" s="43"/>
      <c r="O255" s="86"/>
      <c r="P255" s="93"/>
      <c r="Q255" s="46"/>
      <c r="R255" s="37"/>
    </row>
    <row r="256" spans="1:18" ht="21" customHeight="1">
      <c r="A256" s="17"/>
      <c r="B256" s="72"/>
      <c r="C256" s="16"/>
      <c r="D256" s="91"/>
      <c r="E256" s="89"/>
      <c r="F256" s="89"/>
      <c r="G256" s="89"/>
      <c r="H256" s="94"/>
      <c r="I256" s="76"/>
      <c r="J256" s="77"/>
      <c r="K256" s="25"/>
      <c r="L256" s="53"/>
      <c r="M256" s="54"/>
      <c r="N256" s="95"/>
      <c r="O256" s="56"/>
      <c r="P256" s="79"/>
      <c r="Q256" s="31"/>
      <c r="R256" s="58"/>
    </row>
    <row r="257" spans="1:18" ht="21" customHeight="1">
      <c r="A257" s="13">
        <v>16</v>
      </c>
      <c r="B257" s="81"/>
      <c r="C257" s="60"/>
      <c r="D257" s="61"/>
      <c r="E257" s="62"/>
      <c r="F257" s="62"/>
      <c r="G257" s="62"/>
      <c r="H257" s="98"/>
      <c r="I257" s="64"/>
      <c r="J257" s="85"/>
      <c r="K257" s="40"/>
      <c r="L257" s="67"/>
      <c r="M257" s="68"/>
      <c r="N257" s="43"/>
      <c r="O257" s="86"/>
      <c r="P257" s="93"/>
      <c r="Q257" s="46"/>
      <c r="R257" s="37"/>
    </row>
    <row r="258" spans="1:18" ht="21" customHeight="1">
      <c r="A258" s="17"/>
      <c r="B258" s="72"/>
      <c r="C258" s="16"/>
      <c r="D258" s="99"/>
      <c r="E258" s="89"/>
      <c r="F258" s="89"/>
      <c r="G258" s="89"/>
      <c r="H258" s="94"/>
      <c r="I258" s="76"/>
      <c r="J258" s="77"/>
      <c r="K258" s="25"/>
      <c r="L258" s="53"/>
      <c r="M258" s="54"/>
      <c r="N258" s="95"/>
      <c r="O258" s="56"/>
      <c r="P258" s="79"/>
      <c r="Q258" s="31"/>
      <c r="R258" s="58"/>
    </row>
    <row r="259" spans="1:18" ht="21" customHeight="1">
      <c r="A259" s="13">
        <v>17</v>
      </c>
      <c r="B259" s="81"/>
      <c r="C259" s="60"/>
      <c r="D259" s="61"/>
      <c r="E259" s="62"/>
      <c r="F259" s="62"/>
      <c r="G259" s="62"/>
      <c r="H259" s="98"/>
      <c r="I259" s="64"/>
      <c r="J259" s="85"/>
      <c r="K259" s="40"/>
      <c r="L259" s="67"/>
      <c r="M259" s="68"/>
      <c r="N259" s="43"/>
      <c r="O259" s="86"/>
      <c r="P259" s="93"/>
      <c r="Q259" s="46"/>
      <c r="R259" s="37"/>
    </row>
    <row r="260" spans="1:18" ht="21" customHeight="1">
      <c r="A260" s="17"/>
      <c r="B260" s="72"/>
      <c r="C260" s="16"/>
      <c r="D260" s="99"/>
      <c r="E260" s="89"/>
      <c r="F260" s="106"/>
      <c r="G260" s="106"/>
      <c r="H260" s="22"/>
      <c r="I260" s="76"/>
      <c r="J260" s="77"/>
      <c r="K260" s="25"/>
      <c r="L260" s="53"/>
      <c r="M260" s="54"/>
      <c r="N260" s="95"/>
      <c r="O260" s="56"/>
      <c r="P260" s="79"/>
      <c r="Q260" s="31"/>
      <c r="R260" s="58"/>
    </row>
    <row r="261" spans="1:18" ht="21" customHeight="1">
      <c r="A261" s="13">
        <v>18</v>
      </c>
      <c r="B261" s="81"/>
      <c r="C261" s="60"/>
      <c r="D261" s="61"/>
      <c r="E261" s="62"/>
      <c r="F261" s="108"/>
      <c r="G261" s="108"/>
      <c r="H261" s="100"/>
      <c r="I261" s="64"/>
      <c r="J261" s="85"/>
      <c r="K261" s="40"/>
      <c r="L261" s="67"/>
      <c r="M261" s="68"/>
      <c r="N261" s="43"/>
      <c r="O261" s="86"/>
      <c r="P261" s="93"/>
      <c r="Q261" s="46"/>
      <c r="R261" s="37"/>
    </row>
    <row r="262" spans="1:18" ht="21" customHeight="1">
      <c r="A262" s="17"/>
      <c r="B262" s="72"/>
      <c r="C262" s="48"/>
      <c r="D262" s="99"/>
      <c r="E262" s="89"/>
      <c r="F262" s="106"/>
      <c r="G262" s="106"/>
      <c r="H262" s="22"/>
      <c r="I262" s="76"/>
      <c r="J262" s="77"/>
      <c r="K262" s="25"/>
      <c r="L262" s="53"/>
      <c r="M262" s="54"/>
      <c r="N262" s="95"/>
      <c r="O262" s="56"/>
      <c r="P262" s="79"/>
      <c r="Q262" s="109"/>
      <c r="R262" s="58"/>
    </row>
    <row r="263" spans="1:18" ht="21" customHeight="1">
      <c r="A263" s="13">
        <v>19</v>
      </c>
      <c r="B263" s="81"/>
      <c r="C263" s="60"/>
      <c r="D263" s="61"/>
      <c r="E263" s="62"/>
      <c r="F263" s="108"/>
      <c r="G263" s="108"/>
      <c r="H263" s="63"/>
      <c r="I263" s="64"/>
      <c r="J263" s="85"/>
      <c r="K263" s="40"/>
      <c r="L263" s="110"/>
      <c r="M263" s="54"/>
      <c r="N263" s="101"/>
      <c r="O263" s="111"/>
      <c r="P263" s="102"/>
      <c r="Q263" s="112"/>
      <c r="R263" s="94"/>
    </row>
    <row r="264" spans="1:18" ht="21" customHeight="1">
      <c r="A264" s="17"/>
      <c r="B264" s="72"/>
      <c r="C264" s="113"/>
      <c r="D264" s="114"/>
      <c r="E264" s="115"/>
      <c r="F264" s="116"/>
      <c r="G264" s="116"/>
      <c r="H264" s="117"/>
      <c r="I264" s="118"/>
      <c r="J264" s="119"/>
      <c r="K264" s="120"/>
      <c r="L264" s="121"/>
      <c r="M264" s="122"/>
      <c r="N264" s="92"/>
      <c r="O264" s="56"/>
      <c r="P264" s="79"/>
      <c r="Q264" s="31"/>
      <c r="R264" s="58"/>
    </row>
    <row r="265" spans="1:18" ht="21" customHeight="1" thickBot="1">
      <c r="A265" s="123">
        <v>20</v>
      </c>
      <c r="B265" s="273"/>
      <c r="C265" s="125"/>
      <c r="D265" s="126"/>
      <c r="E265" s="127"/>
      <c r="F265" s="128"/>
      <c r="G265" s="128"/>
      <c r="H265" s="129"/>
      <c r="I265" s="130"/>
      <c r="J265" s="131"/>
      <c r="K265" s="132"/>
      <c r="L265" s="133"/>
      <c r="M265" s="134"/>
      <c r="N265" s="135"/>
      <c r="O265" s="136"/>
      <c r="P265" s="137"/>
      <c r="Q265" s="138"/>
      <c r="R265" s="139"/>
    </row>
    <row r="266" spans="1:18" ht="21" customHeight="1" thickTop="1">
      <c r="A266" s="142"/>
      <c r="B266" s="19"/>
      <c r="C266" s="20"/>
      <c r="D266" s="20"/>
      <c r="E266" s="21"/>
      <c r="F266" s="21"/>
      <c r="G266" s="21"/>
      <c r="H266" s="22"/>
      <c r="I266" s="23"/>
      <c r="J266" s="24"/>
      <c r="K266" s="25"/>
      <c r="L266" s="26"/>
      <c r="M266" s="27"/>
      <c r="N266" s="28"/>
      <c r="O266" s="29"/>
      <c r="P266" s="30"/>
      <c r="Q266" s="31"/>
      <c r="R266" s="32"/>
    </row>
    <row r="267" spans="1:18" ht="21" customHeight="1">
      <c r="A267" s="15">
        <v>21</v>
      </c>
      <c r="B267" s="33"/>
      <c r="C267" s="34"/>
      <c r="D267" s="35"/>
      <c r="E267" s="36"/>
      <c r="F267" s="36"/>
      <c r="G267" s="36"/>
      <c r="H267" s="37"/>
      <c r="I267" s="38"/>
      <c r="J267" s="39"/>
      <c r="K267" s="40"/>
      <c r="L267" s="41"/>
      <c r="M267" s="42"/>
      <c r="N267" s="43"/>
      <c r="O267" s="44"/>
      <c r="P267" s="45"/>
      <c r="Q267" s="46"/>
      <c r="R267" s="37"/>
    </row>
    <row r="268" spans="1:18" ht="21" customHeight="1">
      <c r="A268" s="17"/>
      <c r="B268" s="72"/>
      <c r="C268" s="48"/>
      <c r="D268" s="49"/>
      <c r="E268" s="89"/>
      <c r="F268" s="50"/>
      <c r="G268" s="50"/>
      <c r="H268" s="22"/>
      <c r="I268" s="51"/>
      <c r="J268" s="52"/>
      <c r="K268" s="25"/>
      <c r="L268" s="53"/>
      <c r="M268" s="54"/>
      <c r="N268" s="55"/>
      <c r="O268" s="56"/>
      <c r="P268" s="57"/>
      <c r="Q268" s="31"/>
      <c r="R268" s="58"/>
    </row>
    <row r="269" spans="1:18" ht="21" customHeight="1">
      <c r="A269" s="13">
        <v>22</v>
      </c>
      <c r="B269" s="81"/>
      <c r="C269" s="60"/>
      <c r="D269" s="61"/>
      <c r="E269" s="62"/>
      <c r="F269" s="62"/>
      <c r="G269" s="62"/>
      <c r="H269" s="63"/>
      <c r="I269" s="64"/>
      <c r="J269" s="85"/>
      <c r="K269" s="66"/>
      <c r="L269" s="67"/>
      <c r="M269" s="68"/>
      <c r="N269" s="69"/>
      <c r="O269" s="44"/>
      <c r="P269" s="70"/>
      <c r="Q269" s="46"/>
      <c r="R269" s="37"/>
    </row>
    <row r="270" spans="1:18" ht="21" customHeight="1">
      <c r="A270" s="71"/>
      <c r="B270" s="72"/>
      <c r="C270" s="16"/>
      <c r="D270" s="73"/>
      <c r="E270" s="89"/>
      <c r="F270" s="74"/>
      <c r="G270" s="74"/>
      <c r="H270" s="75"/>
      <c r="I270" s="140"/>
      <c r="J270" s="116"/>
      <c r="K270" s="25"/>
      <c r="L270" s="53"/>
      <c r="M270" s="54"/>
      <c r="N270" s="78"/>
      <c r="O270" s="56"/>
      <c r="P270" s="79"/>
      <c r="Q270" s="31"/>
      <c r="R270" s="58"/>
    </row>
    <row r="271" spans="1:18" ht="21" customHeight="1">
      <c r="A271" s="80">
        <v>23</v>
      </c>
      <c r="B271" s="81"/>
      <c r="C271" s="60"/>
      <c r="D271" s="82"/>
      <c r="E271" s="62"/>
      <c r="F271" s="83"/>
      <c r="G271" s="83"/>
      <c r="H271" s="84"/>
      <c r="I271" s="64"/>
      <c r="J271" s="85"/>
      <c r="K271" s="40"/>
      <c r="L271" s="67"/>
      <c r="M271" s="68"/>
      <c r="N271" s="43"/>
      <c r="O271" s="86"/>
      <c r="P271" s="87"/>
      <c r="Q271" s="46"/>
      <c r="R271" s="37"/>
    </row>
    <row r="272" spans="1:18" ht="21" customHeight="1">
      <c r="A272" s="71"/>
      <c r="B272" s="72"/>
      <c r="C272" s="16"/>
      <c r="D272" s="88"/>
      <c r="E272" s="89"/>
      <c r="F272" s="89"/>
      <c r="G272" s="89"/>
      <c r="H272" s="75"/>
      <c r="I272" s="76"/>
      <c r="J272" s="77"/>
      <c r="K272" s="25"/>
      <c r="L272" s="53"/>
      <c r="M272" s="54"/>
      <c r="N272" s="55"/>
      <c r="O272" s="56"/>
      <c r="P272" s="79"/>
      <c r="Q272" s="31"/>
      <c r="R272" s="58"/>
    </row>
    <row r="273" spans="1:18" ht="21" customHeight="1">
      <c r="A273" s="80">
        <v>24</v>
      </c>
      <c r="B273" s="81"/>
      <c r="C273" s="60"/>
      <c r="D273" s="90"/>
      <c r="E273" s="62"/>
      <c r="F273" s="62"/>
      <c r="G273" s="62"/>
      <c r="H273" s="84"/>
      <c r="I273" s="64"/>
      <c r="J273" s="85"/>
      <c r="K273" s="40"/>
      <c r="L273" s="67"/>
      <c r="M273" s="68"/>
      <c r="N273" s="69"/>
      <c r="O273" s="86"/>
      <c r="P273" s="87"/>
      <c r="Q273" s="46"/>
      <c r="R273" s="37"/>
    </row>
    <row r="274" spans="1:18" ht="21" customHeight="1">
      <c r="A274" s="17"/>
      <c r="B274" s="72"/>
      <c r="C274" s="16"/>
      <c r="D274" s="91"/>
      <c r="E274" s="89"/>
      <c r="F274" s="89"/>
      <c r="G274" s="89"/>
      <c r="H274" s="58"/>
      <c r="I274" s="76"/>
      <c r="J274" s="77"/>
      <c r="K274" s="25"/>
      <c r="L274" s="53"/>
      <c r="M274" s="54"/>
      <c r="N274" s="92"/>
      <c r="O274" s="56"/>
      <c r="P274" s="79"/>
      <c r="Q274" s="31"/>
      <c r="R274" s="58"/>
    </row>
    <row r="275" spans="1:18" ht="21" customHeight="1">
      <c r="A275" s="80">
        <v>25</v>
      </c>
      <c r="B275" s="81"/>
      <c r="C275" s="60"/>
      <c r="D275" s="61"/>
      <c r="E275" s="62"/>
      <c r="F275" s="62"/>
      <c r="G275" s="62"/>
      <c r="H275" s="84"/>
      <c r="I275" s="64"/>
      <c r="J275" s="85"/>
      <c r="K275" s="40"/>
      <c r="L275" s="67"/>
      <c r="M275" s="68"/>
      <c r="N275" s="69"/>
      <c r="O275" s="86"/>
      <c r="P275" s="93"/>
      <c r="Q275" s="46"/>
      <c r="R275" s="37"/>
    </row>
    <row r="276" spans="1:18" ht="21" customHeight="1">
      <c r="A276" s="17"/>
      <c r="B276" s="72"/>
      <c r="C276" s="48"/>
      <c r="D276" s="91"/>
      <c r="E276" s="89"/>
      <c r="F276" s="89"/>
      <c r="G276" s="89"/>
      <c r="H276" s="94"/>
      <c r="I276" s="76"/>
      <c r="J276" s="77"/>
      <c r="K276" s="25"/>
      <c r="L276" s="53"/>
      <c r="M276" s="54"/>
      <c r="N276" s="92"/>
      <c r="O276" s="56"/>
      <c r="P276" s="79"/>
      <c r="Q276" s="31"/>
      <c r="R276" s="58"/>
    </row>
    <row r="277" spans="1:18" ht="21" customHeight="1">
      <c r="A277" s="13">
        <v>26</v>
      </c>
      <c r="B277" s="81"/>
      <c r="C277" s="60"/>
      <c r="D277" s="297"/>
      <c r="E277" s="62"/>
      <c r="F277" s="62"/>
      <c r="G277" s="62"/>
      <c r="H277" s="37"/>
      <c r="I277" s="64"/>
      <c r="J277" s="85"/>
      <c r="K277" s="40"/>
      <c r="L277" s="67"/>
      <c r="M277" s="68"/>
      <c r="N277" s="69"/>
      <c r="O277" s="86"/>
      <c r="P277" s="93"/>
      <c r="Q277" s="46"/>
      <c r="R277" s="37"/>
    </row>
    <row r="278" spans="1:18" ht="21" customHeight="1">
      <c r="A278" s="18"/>
      <c r="B278" s="72"/>
      <c r="C278" s="48"/>
      <c r="D278" s="306"/>
      <c r="E278" s="89"/>
      <c r="F278" s="74"/>
      <c r="G278" s="74"/>
      <c r="H278" s="94"/>
      <c r="I278" s="76"/>
      <c r="J278" s="77"/>
      <c r="K278" s="25"/>
      <c r="L278" s="53"/>
      <c r="M278" s="54"/>
      <c r="N278" s="95"/>
      <c r="O278" s="96"/>
      <c r="P278" s="79"/>
      <c r="Q278" s="31"/>
      <c r="R278" s="58"/>
    </row>
    <row r="279" spans="1:18" ht="21" customHeight="1">
      <c r="A279" s="13">
        <v>27</v>
      </c>
      <c r="B279" s="81"/>
      <c r="C279" s="14"/>
      <c r="D279" s="297"/>
      <c r="E279" s="62"/>
      <c r="F279" s="97"/>
      <c r="G279" s="97"/>
      <c r="H279" s="98"/>
      <c r="I279" s="64"/>
      <c r="J279" s="85"/>
      <c r="K279" s="40"/>
      <c r="L279" s="67"/>
      <c r="M279" s="68"/>
      <c r="N279" s="43"/>
      <c r="O279" s="86"/>
      <c r="P279" s="93"/>
      <c r="Q279" s="46"/>
      <c r="R279" s="37"/>
    </row>
    <row r="280" spans="1:18" ht="21" customHeight="1">
      <c r="A280" s="17"/>
      <c r="B280" s="72"/>
      <c r="C280" s="48"/>
      <c r="D280" s="326"/>
      <c r="E280" s="89"/>
      <c r="F280" s="74"/>
      <c r="G280" s="74"/>
      <c r="H280" s="22"/>
      <c r="I280" s="76"/>
      <c r="J280" s="77"/>
      <c r="K280" s="25"/>
      <c r="L280" s="53"/>
      <c r="M280" s="54"/>
      <c r="N280" s="95"/>
      <c r="O280" s="96"/>
      <c r="P280" s="79"/>
      <c r="Q280" s="31"/>
      <c r="R280" s="58"/>
    </row>
    <row r="281" spans="1:18" ht="21" customHeight="1">
      <c r="A281" s="13">
        <v>28</v>
      </c>
      <c r="B281" s="81"/>
      <c r="C281" s="60"/>
      <c r="D281" s="297"/>
      <c r="E281" s="62"/>
      <c r="F281" s="97"/>
      <c r="G281" s="97"/>
      <c r="H281" s="100"/>
      <c r="I281" s="64"/>
      <c r="J281" s="85"/>
      <c r="K281" s="40"/>
      <c r="L281" s="67"/>
      <c r="M281" s="68"/>
      <c r="N281" s="43"/>
      <c r="O281" s="86"/>
      <c r="P281" s="93"/>
      <c r="Q281" s="46"/>
      <c r="R281" s="37"/>
    </row>
    <row r="282" spans="1:18" ht="21" customHeight="1">
      <c r="A282" s="18"/>
      <c r="B282" s="72"/>
      <c r="C282" s="48"/>
      <c r="D282" s="326"/>
      <c r="E282" s="89"/>
      <c r="F282" s="74"/>
      <c r="G282" s="74"/>
      <c r="H282" s="22"/>
      <c r="I282" s="76"/>
      <c r="J282" s="77"/>
      <c r="K282" s="25"/>
      <c r="L282" s="53"/>
      <c r="M282" s="54"/>
      <c r="N282" s="95"/>
      <c r="O282" s="96"/>
      <c r="P282" s="79"/>
      <c r="Q282" s="31"/>
      <c r="R282" s="58"/>
    </row>
    <row r="283" spans="1:18" ht="21" customHeight="1">
      <c r="A283" s="13">
        <v>29</v>
      </c>
      <c r="B283" s="81"/>
      <c r="C283" s="60"/>
      <c r="D283" s="297"/>
      <c r="E283" s="62"/>
      <c r="F283" s="97"/>
      <c r="G283" s="97"/>
      <c r="H283" s="63"/>
      <c r="I283" s="64"/>
      <c r="J283" s="85"/>
      <c r="K283" s="40"/>
      <c r="L283" s="67"/>
      <c r="M283" s="68"/>
      <c r="N283" s="101"/>
      <c r="O283" s="86"/>
      <c r="P283" s="102"/>
      <c r="Q283" s="46"/>
      <c r="R283" s="37"/>
    </row>
    <row r="284" spans="1:18" ht="21" customHeight="1">
      <c r="A284" s="17"/>
      <c r="B284" s="72"/>
      <c r="C284" s="48"/>
      <c r="D284" s="326"/>
      <c r="E284" s="89"/>
      <c r="F284" s="89"/>
      <c r="G284" s="89"/>
      <c r="H284" s="58"/>
      <c r="I284" s="76"/>
      <c r="J284" s="77"/>
      <c r="K284" s="25"/>
      <c r="L284" s="53"/>
      <c r="M284" s="54"/>
      <c r="N284" s="92"/>
      <c r="O284" s="56"/>
      <c r="P284" s="79"/>
      <c r="Q284" s="31"/>
      <c r="R284" s="58"/>
    </row>
    <row r="285" spans="1:18" ht="21" customHeight="1">
      <c r="A285" s="13">
        <v>30</v>
      </c>
      <c r="B285" s="81"/>
      <c r="C285" s="60"/>
      <c r="D285" s="297"/>
      <c r="E285" s="62"/>
      <c r="F285" s="62"/>
      <c r="G285" s="62"/>
      <c r="H285" s="37"/>
      <c r="I285" s="64"/>
      <c r="J285" s="85"/>
      <c r="K285" s="40"/>
      <c r="L285" s="67"/>
      <c r="M285" s="68"/>
      <c r="N285" s="69"/>
      <c r="O285" s="86"/>
      <c r="P285" s="93"/>
      <c r="Q285" s="46"/>
      <c r="R285" s="37"/>
    </row>
    <row r="286" spans="1:18" ht="21" customHeight="1">
      <c r="A286" s="18"/>
      <c r="B286" s="72"/>
      <c r="C286" s="48"/>
      <c r="D286" s="306"/>
      <c r="E286" s="89"/>
      <c r="F286" s="74"/>
      <c r="G286" s="74"/>
      <c r="H286" s="22"/>
      <c r="I286" s="76"/>
      <c r="J286" s="77"/>
      <c r="K286" s="25"/>
      <c r="L286" s="53"/>
      <c r="M286" s="54"/>
      <c r="N286" s="78"/>
      <c r="O286" s="96"/>
      <c r="P286" s="79"/>
      <c r="Q286" s="31"/>
      <c r="R286" s="58"/>
    </row>
    <row r="287" spans="1:18" ht="21" customHeight="1">
      <c r="A287" s="13">
        <v>31</v>
      </c>
      <c r="B287" s="81"/>
      <c r="C287" s="60"/>
      <c r="D287" s="297"/>
      <c r="E287" s="62"/>
      <c r="F287" s="97"/>
      <c r="G287" s="97"/>
      <c r="H287" s="63"/>
      <c r="I287" s="64"/>
      <c r="J287" s="85"/>
      <c r="K287" s="40"/>
      <c r="L287" s="67"/>
      <c r="M287" s="68"/>
      <c r="N287" s="43"/>
      <c r="O287" s="86"/>
      <c r="P287" s="93"/>
      <c r="Q287" s="46"/>
      <c r="R287" s="37"/>
    </row>
    <row r="288" spans="1:18" ht="21" customHeight="1">
      <c r="A288" s="18"/>
      <c r="B288" s="72"/>
      <c r="C288" s="48"/>
      <c r="D288" s="326"/>
      <c r="E288" s="89"/>
      <c r="F288" s="74"/>
      <c r="G288" s="74"/>
      <c r="H288" s="22"/>
      <c r="I288" s="76"/>
      <c r="J288" s="77"/>
      <c r="K288" s="25"/>
      <c r="L288" s="53"/>
      <c r="M288" s="54"/>
      <c r="N288" s="78"/>
      <c r="O288" s="96"/>
      <c r="P288" s="79"/>
      <c r="Q288" s="31"/>
      <c r="R288" s="58"/>
    </row>
    <row r="289" spans="1:18" ht="21" customHeight="1">
      <c r="A289" s="13">
        <v>32</v>
      </c>
      <c r="B289" s="81"/>
      <c r="C289" s="60"/>
      <c r="D289" s="297"/>
      <c r="E289" s="62"/>
      <c r="F289" s="97"/>
      <c r="G289" s="97"/>
      <c r="H289" s="63"/>
      <c r="I289" s="64"/>
      <c r="J289" s="85"/>
      <c r="K289" s="40"/>
      <c r="L289" s="67"/>
      <c r="M289" s="68"/>
      <c r="N289" s="43"/>
      <c r="O289" s="86"/>
      <c r="P289" s="93"/>
      <c r="Q289" s="46"/>
      <c r="R289" s="37"/>
    </row>
    <row r="290" spans="1:18" ht="21" customHeight="1">
      <c r="A290" s="17"/>
      <c r="B290" s="103"/>
      <c r="C290" s="48"/>
      <c r="D290" s="326"/>
      <c r="E290" s="89"/>
      <c r="F290" s="74"/>
      <c r="G290" s="74"/>
      <c r="H290" s="75"/>
      <c r="I290" s="76"/>
      <c r="J290" s="77"/>
      <c r="K290" s="25"/>
      <c r="L290" s="53"/>
      <c r="M290" s="54"/>
      <c r="N290" s="95"/>
      <c r="O290" s="96"/>
      <c r="P290" s="79"/>
      <c r="Q290" s="31"/>
      <c r="R290" s="58"/>
    </row>
    <row r="291" spans="1:18" ht="21" customHeight="1">
      <c r="A291" s="13">
        <v>33</v>
      </c>
      <c r="B291" s="104"/>
      <c r="C291" s="60"/>
      <c r="D291" s="297"/>
      <c r="E291" s="62"/>
      <c r="F291" s="97"/>
      <c r="G291" s="97"/>
      <c r="H291" s="84"/>
      <c r="I291" s="64"/>
      <c r="J291" s="85"/>
      <c r="K291" s="40"/>
      <c r="L291" s="67"/>
      <c r="M291" s="68"/>
      <c r="N291" s="105"/>
      <c r="O291" s="86"/>
      <c r="P291" s="93"/>
      <c r="Q291" s="46"/>
      <c r="R291" s="37"/>
    </row>
    <row r="292" spans="1:18" ht="21" customHeight="1">
      <c r="A292" s="17"/>
      <c r="B292" s="103"/>
      <c r="C292" s="48"/>
      <c r="D292" s="326"/>
      <c r="E292" s="89"/>
      <c r="F292" s="106"/>
      <c r="G292" s="106"/>
      <c r="H292" s="107"/>
      <c r="I292" s="76"/>
      <c r="J292" s="77"/>
      <c r="K292" s="25"/>
      <c r="L292" s="53"/>
      <c r="M292" s="54"/>
      <c r="N292" s="95"/>
      <c r="O292" s="96"/>
      <c r="P292" s="79"/>
      <c r="Q292" s="31"/>
      <c r="R292" s="58"/>
    </row>
    <row r="293" spans="1:18" ht="21" customHeight="1">
      <c r="A293" s="13">
        <v>34</v>
      </c>
      <c r="B293" s="104"/>
      <c r="C293" s="60"/>
      <c r="D293" s="297"/>
      <c r="E293" s="62"/>
      <c r="F293" s="108"/>
      <c r="G293" s="108"/>
      <c r="H293" s="37"/>
      <c r="I293" s="64"/>
      <c r="J293" s="85"/>
      <c r="K293" s="40"/>
      <c r="L293" s="67"/>
      <c r="M293" s="68"/>
      <c r="N293" s="43"/>
      <c r="O293" s="86"/>
      <c r="P293" s="93"/>
      <c r="Q293" s="46"/>
      <c r="R293" s="37"/>
    </row>
    <row r="294" spans="1:18" ht="21" customHeight="1">
      <c r="A294" s="17"/>
      <c r="B294" s="103"/>
      <c r="C294" s="48"/>
      <c r="D294" s="326"/>
      <c r="E294" s="89"/>
      <c r="F294" s="106"/>
      <c r="G294" s="106"/>
      <c r="H294" s="107"/>
      <c r="I294" s="76"/>
      <c r="J294" s="77"/>
      <c r="K294" s="25"/>
      <c r="L294" s="53"/>
      <c r="M294" s="54"/>
      <c r="N294" s="95"/>
      <c r="O294" s="96"/>
      <c r="P294" s="79"/>
      <c r="Q294" s="31"/>
      <c r="R294" s="58"/>
    </row>
    <row r="295" spans="1:18" ht="21" customHeight="1">
      <c r="A295" s="13">
        <v>35</v>
      </c>
      <c r="B295" s="104"/>
      <c r="C295" s="60"/>
      <c r="D295" s="297"/>
      <c r="E295" s="62"/>
      <c r="F295" s="108"/>
      <c r="G295" s="108"/>
      <c r="H295" s="37"/>
      <c r="I295" s="64"/>
      <c r="J295" s="85"/>
      <c r="K295" s="40"/>
      <c r="L295" s="67"/>
      <c r="M295" s="68"/>
      <c r="N295" s="43"/>
      <c r="O295" s="86"/>
      <c r="P295" s="93"/>
      <c r="Q295" s="46"/>
      <c r="R295" s="37"/>
    </row>
    <row r="296" spans="1:18" ht="21" customHeight="1">
      <c r="A296" s="17"/>
      <c r="B296" s="103"/>
      <c r="C296" s="48"/>
      <c r="D296" s="326"/>
      <c r="E296" s="89"/>
      <c r="F296" s="106"/>
      <c r="G296" s="106"/>
      <c r="H296" s="58"/>
      <c r="I296" s="76"/>
      <c r="J296" s="77"/>
      <c r="K296" s="25"/>
      <c r="L296" s="53"/>
      <c r="M296" s="54"/>
      <c r="N296" s="95"/>
      <c r="O296" s="96"/>
      <c r="P296" s="79"/>
      <c r="Q296" s="31"/>
      <c r="R296" s="58"/>
    </row>
    <row r="297" spans="1:18" ht="21" customHeight="1">
      <c r="A297" s="13">
        <v>36</v>
      </c>
      <c r="B297" s="104"/>
      <c r="C297" s="60"/>
      <c r="D297" s="297"/>
      <c r="E297" s="62"/>
      <c r="F297" s="108"/>
      <c r="G297" s="108"/>
      <c r="H297" s="37"/>
      <c r="I297" s="64"/>
      <c r="J297" s="85"/>
      <c r="K297" s="40"/>
      <c r="L297" s="67"/>
      <c r="M297" s="68"/>
      <c r="N297" s="43"/>
      <c r="O297" s="86"/>
      <c r="P297" s="93"/>
      <c r="Q297" s="46"/>
      <c r="R297" s="37"/>
    </row>
    <row r="298" spans="1:18" ht="21" customHeight="1">
      <c r="A298" s="17"/>
      <c r="B298" s="103"/>
      <c r="C298" s="48"/>
      <c r="D298" s="326"/>
      <c r="E298" s="89"/>
      <c r="F298" s="106"/>
      <c r="G298" s="106"/>
      <c r="H298" s="58"/>
      <c r="I298" s="76"/>
      <c r="J298" s="77"/>
      <c r="K298" s="25"/>
      <c r="L298" s="53"/>
      <c r="M298" s="54"/>
      <c r="N298" s="95"/>
      <c r="O298" s="96"/>
      <c r="P298" s="79"/>
      <c r="Q298" s="31"/>
      <c r="R298" s="58"/>
    </row>
    <row r="299" spans="1:18" ht="21" customHeight="1">
      <c r="A299" s="13">
        <v>37</v>
      </c>
      <c r="B299" s="104"/>
      <c r="C299" s="60"/>
      <c r="D299" s="297"/>
      <c r="E299" s="62"/>
      <c r="F299" s="108"/>
      <c r="G299" s="108"/>
      <c r="H299" s="37"/>
      <c r="I299" s="64"/>
      <c r="J299" s="85"/>
      <c r="K299" s="40"/>
      <c r="L299" s="67"/>
      <c r="M299" s="68"/>
      <c r="N299" s="43"/>
      <c r="O299" s="86"/>
      <c r="P299" s="93"/>
      <c r="Q299" s="46"/>
      <c r="R299" s="37"/>
    </row>
    <row r="300" spans="1:18" ht="21" customHeight="1">
      <c r="A300" s="17"/>
      <c r="B300" s="72"/>
      <c r="C300" s="48"/>
      <c r="D300" s="306"/>
      <c r="E300" s="89"/>
      <c r="F300" s="89"/>
      <c r="G300" s="89"/>
      <c r="H300" s="94"/>
      <c r="I300" s="76"/>
      <c r="J300" s="77"/>
      <c r="K300" s="25"/>
      <c r="L300" s="53"/>
      <c r="M300" s="54"/>
      <c r="N300" s="95"/>
      <c r="O300" s="56"/>
      <c r="P300" s="79"/>
      <c r="Q300" s="31"/>
      <c r="R300" s="58"/>
    </row>
    <row r="301" spans="1:18" ht="21" customHeight="1">
      <c r="A301" s="13">
        <v>38</v>
      </c>
      <c r="B301" s="81"/>
      <c r="C301" s="60"/>
      <c r="D301" s="297"/>
      <c r="E301" s="62"/>
      <c r="F301" s="62"/>
      <c r="G301" s="62"/>
      <c r="H301" s="98"/>
      <c r="I301" s="64"/>
      <c r="J301" s="85"/>
      <c r="K301" s="40"/>
      <c r="L301" s="67"/>
      <c r="M301" s="68"/>
      <c r="N301" s="43"/>
      <c r="O301" s="86"/>
      <c r="P301" s="93"/>
      <c r="Q301" s="46"/>
      <c r="R301" s="37"/>
    </row>
    <row r="302" spans="1:18" ht="21" customHeight="1">
      <c r="A302" s="17"/>
      <c r="B302" s="72"/>
      <c r="C302" s="48"/>
      <c r="D302" s="326"/>
      <c r="E302" s="89"/>
      <c r="F302" s="89"/>
      <c r="G302" s="89"/>
      <c r="H302" s="94"/>
      <c r="I302" s="76"/>
      <c r="J302" s="77"/>
      <c r="K302" s="25"/>
      <c r="L302" s="53"/>
      <c r="M302" s="54"/>
      <c r="N302" s="95"/>
      <c r="O302" s="56"/>
      <c r="P302" s="79"/>
      <c r="Q302" s="31"/>
      <c r="R302" s="58"/>
    </row>
    <row r="303" spans="1:18" ht="21" customHeight="1">
      <c r="A303" s="13">
        <v>39</v>
      </c>
      <c r="B303" s="81"/>
      <c r="C303" s="60"/>
      <c r="D303" s="297"/>
      <c r="E303" s="62"/>
      <c r="F303" s="62"/>
      <c r="G303" s="62"/>
      <c r="H303" s="98"/>
      <c r="I303" s="64"/>
      <c r="J303" s="85"/>
      <c r="K303" s="40"/>
      <c r="L303" s="67"/>
      <c r="M303" s="68"/>
      <c r="N303" s="43"/>
      <c r="O303" s="86"/>
      <c r="P303" s="93"/>
      <c r="Q303" s="46"/>
      <c r="R303" s="37"/>
    </row>
    <row r="304" spans="1:18" ht="21" customHeight="1">
      <c r="A304" s="17"/>
      <c r="B304" s="72"/>
      <c r="C304" s="48"/>
      <c r="D304" s="326"/>
      <c r="E304" s="89"/>
      <c r="F304" s="106"/>
      <c r="G304" s="106"/>
      <c r="H304" s="22"/>
      <c r="I304" s="76"/>
      <c r="J304" s="77"/>
      <c r="K304" s="25"/>
      <c r="L304" s="53"/>
      <c r="M304" s="54"/>
      <c r="N304" s="95"/>
      <c r="O304" s="56"/>
      <c r="P304" s="79"/>
      <c r="Q304" s="31"/>
      <c r="R304" s="58"/>
    </row>
    <row r="305" spans="1:18" ht="21" customHeight="1">
      <c r="A305" s="13">
        <v>40</v>
      </c>
      <c r="B305" s="81"/>
      <c r="C305" s="60"/>
      <c r="D305" s="297"/>
      <c r="E305" s="62"/>
      <c r="F305" s="108"/>
      <c r="G305" s="108"/>
      <c r="H305" s="100"/>
      <c r="I305" s="64"/>
      <c r="J305" s="85"/>
      <c r="K305" s="40"/>
      <c r="L305" s="67"/>
      <c r="M305" s="68"/>
      <c r="N305" s="43"/>
      <c r="O305" s="86"/>
      <c r="P305" s="93"/>
      <c r="Q305" s="46"/>
      <c r="R305" s="37"/>
    </row>
    <row r="306" spans="1:18" ht="21" customHeight="1">
      <c r="A306" s="17"/>
      <c r="B306" s="72"/>
      <c r="C306" s="48"/>
      <c r="D306" s="326"/>
      <c r="E306" s="89"/>
      <c r="F306" s="106"/>
      <c r="G306" s="106"/>
      <c r="H306" s="22"/>
      <c r="I306" s="76"/>
      <c r="J306" s="77"/>
      <c r="K306" s="25"/>
      <c r="L306" s="53"/>
      <c r="M306" s="54"/>
      <c r="N306" s="95"/>
      <c r="O306" s="56"/>
      <c r="P306" s="79"/>
      <c r="Q306" s="109"/>
      <c r="R306" s="58"/>
    </row>
    <row r="307" spans="1:18" ht="21" customHeight="1">
      <c r="A307" s="13">
        <v>41</v>
      </c>
      <c r="B307" s="81"/>
      <c r="C307" s="60"/>
      <c r="D307" s="297"/>
      <c r="E307" s="62"/>
      <c r="F307" s="108"/>
      <c r="G307" s="108"/>
      <c r="H307" s="63"/>
      <c r="I307" s="64"/>
      <c r="J307" s="85"/>
      <c r="K307" s="40"/>
      <c r="L307" s="110"/>
      <c r="M307" s="54"/>
      <c r="N307" s="101"/>
      <c r="O307" s="111"/>
      <c r="P307" s="102"/>
      <c r="Q307" s="112"/>
      <c r="R307" s="94"/>
    </row>
    <row r="308" spans="1:18" ht="21" customHeight="1">
      <c r="A308" s="17"/>
      <c r="B308" s="72"/>
      <c r="C308" s="113"/>
      <c r="D308" s="303"/>
      <c r="E308" s="115"/>
      <c r="F308" s="116"/>
      <c r="G308" s="116"/>
      <c r="H308" s="117"/>
      <c r="I308" s="118"/>
      <c r="J308" s="119"/>
      <c r="K308" s="120"/>
      <c r="L308" s="121"/>
      <c r="M308" s="122"/>
      <c r="N308" s="92"/>
      <c r="O308" s="56"/>
      <c r="P308" s="79"/>
      <c r="Q308" s="31"/>
      <c r="R308" s="58"/>
    </row>
    <row r="309" spans="1:18" ht="21" customHeight="1" thickBot="1">
      <c r="A309" s="123">
        <v>42</v>
      </c>
      <c r="B309" s="273"/>
      <c r="C309" s="125"/>
      <c r="D309" s="305"/>
      <c r="E309" s="127"/>
      <c r="F309" s="128"/>
      <c r="G309" s="128"/>
      <c r="H309" s="129"/>
      <c r="I309" s="130"/>
      <c r="J309" s="131"/>
      <c r="K309" s="132"/>
      <c r="L309" s="133"/>
      <c r="M309" s="134"/>
      <c r="N309" s="135"/>
      <c r="O309" s="136"/>
      <c r="P309" s="137"/>
      <c r="Q309" s="138"/>
      <c r="R309" s="139"/>
    </row>
    <row r="310" spans="1:18" ht="21" customHeight="1" thickTop="1">
      <c r="A310" s="142"/>
      <c r="B310" s="19"/>
      <c r="C310" s="342"/>
      <c r="D310" s="20"/>
      <c r="E310" s="21"/>
      <c r="F310" s="21"/>
      <c r="G310" s="21"/>
      <c r="H310" s="22"/>
      <c r="I310" s="23"/>
      <c r="J310" s="24"/>
      <c r="K310" s="25"/>
      <c r="L310" s="26"/>
      <c r="M310" s="27"/>
      <c r="N310" s="28"/>
      <c r="O310" s="29"/>
      <c r="P310" s="30"/>
      <c r="Q310" s="31"/>
      <c r="R310" s="32"/>
    </row>
    <row r="311" spans="1:18" ht="21" customHeight="1">
      <c r="A311" s="15">
        <v>43</v>
      </c>
      <c r="B311" s="33"/>
      <c r="C311" s="34"/>
      <c r="D311" s="35"/>
      <c r="E311" s="36"/>
      <c r="F311" s="36"/>
      <c r="G311" s="36"/>
      <c r="H311" s="37"/>
      <c r="I311" s="38"/>
      <c r="J311" s="39"/>
      <c r="K311" s="40"/>
      <c r="L311" s="41"/>
      <c r="M311" s="42"/>
      <c r="N311" s="43"/>
      <c r="O311" s="44"/>
      <c r="P311" s="45"/>
      <c r="Q311" s="46"/>
      <c r="R311" s="37"/>
    </row>
    <row r="312" spans="1:18" ht="21" customHeight="1">
      <c r="A312" s="17"/>
      <c r="B312" s="72"/>
      <c r="C312" s="48"/>
      <c r="D312" s="329"/>
      <c r="E312" s="89"/>
      <c r="F312" s="50"/>
      <c r="G312" s="50"/>
      <c r="H312" s="22"/>
      <c r="I312" s="51"/>
      <c r="J312" s="52"/>
      <c r="K312" s="25"/>
      <c r="L312" s="53"/>
      <c r="M312" s="54"/>
      <c r="N312" s="55"/>
      <c r="O312" s="56"/>
      <c r="P312" s="57"/>
      <c r="Q312" s="31"/>
      <c r="R312" s="58"/>
    </row>
    <row r="313" spans="1:18" ht="21" customHeight="1">
      <c r="A313" s="13">
        <v>44</v>
      </c>
      <c r="B313" s="81"/>
      <c r="C313" s="60"/>
      <c r="D313" s="297"/>
      <c r="E313" s="62"/>
      <c r="F313" s="62"/>
      <c r="G313" s="62"/>
      <c r="H313" s="63"/>
      <c r="I313" s="64"/>
      <c r="J313" s="85"/>
      <c r="K313" s="66"/>
      <c r="L313" s="67"/>
      <c r="M313" s="68"/>
      <c r="N313" s="69"/>
      <c r="O313" s="44"/>
      <c r="P313" s="70"/>
      <c r="Q313" s="46"/>
      <c r="R313" s="37"/>
    </row>
    <row r="314" spans="1:18" ht="21" customHeight="1">
      <c r="A314" s="71"/>
      <c r="B314" s="72"/>
      <c r="C314" s="48"/>
      <c r="D314" s="327"/>
      <c r="E314" s="89"/>
      <c r="F314" s="74"/>
      <c r="G314" s="74"/>
      <c r="H314" s="75"/>
      <c r="I314" s="140"/>
      <c r="J314" s="116"/>
      <c r="K314" s="25"/>
      <c r="L314" s="53"/>
      <c r="M314" s="54"/>
      <c r="N314" s="78"/>
      <c r="O314" s="56"/>
      <c r="P314" s="79"/>
      <c r="Q314" s="31"/>
      <c r="R314" s="58"/>
    </row>
    <row r="315" spans="1:18" ht="21" customHeight="1">
      <c r="A315" s="80">
        <v>45</v>
      </c>
      <c r="B315" s="81"/>
      <c r="C315" s="60"/>
      <c r="D315" s="328"/>
      <c r="E315" s="62"/>
      <c r="F315" s="83"/>
      <c r="G315" s="83"/>
      <c r="H315" s="84"/>
      <c r="I315" s="64"/>
      <c r="J315" s="85"/>
      <c r="K315" s="40"/>
      <c r="L315" s="67"/>
      <c r="M315" s="68"/>
      <c r="N315" s="43"/>
      <c r="O315" s="86"/>
      <c r="P315" s="87"/>
      <c r="Q315" s="46"/>
      <c r="R315" s="37"/>
    </row>
    <row r="316" spans="1:18" ht="21" customHeight="1">
      <c r="A316" s="71"/>
      <c r="B316" s="72"/>
      <c r="C316" s="48"/>
      <c r="D316" s="306"/>
      <c r="E316" s="89"/>
      <c r="F316" s="89"/>
      <c r="G316" s="89"/>
      <c r="H316" s="75"/>
      <c r="I316" s="76"/>
      <c r="J316" s="77"/>
      <c r="K316" s="25"/>
      <c r="L316" s="53"/>
      <c r="M316" s="54"/>
      <c r="N316" s="55"/>
      <c r="O316" s="56"/>
      <c r="P316" s="79"/>
      <c r="Q316" s="31"/>
      <c r="R316" s="58"/>
    </row>
    <row r="317" spans="1:18" ht="21" customHeight="1">
      <c r="A317" s="80">
        <v>46</v>
      </c>
      <c r="B317" s="81"/>
      <c r="C317" s="60"/>
      <c r="D317" s="297"/>
      <c r="E317" s="62"/>
      <c r="F317" s="62"/>
      <c r="G317" s="62"/>
      <c r="H317" s="84"/>
      <c r="I317" s="64"/>
      <c r="J317" s="85"/>
      <c r="K317" s="40"/>
      <c r="L317" s="67"/>
      <c r="M317" s="68"/>
      <c r="N317" s="69"/>
      <c r="O317" s="86"/>
      <c r="P317" s="87"/>
      <c r="Q317" s="46"/>
      <c r="R317" s="37"/>
    </row>
    <row r="318" spans="1:18" ht="21" customHeight="1">
      <c r="A318" s="17"/>
      <c r="B318" s="72"/>
      <c r="C318" s="48"/>
      <c r="D318" s="306"/>
      <c r="E318" s="89"/>
      <c r="F318" s="89"/>
      <c r="G318" s="89"/>
      <c r="H318" s="58"/>
      <c r="I318" s="76"/>
      <c r="J318" s="77"/>
      <c r="K318" s="25"/>
      <c r="L318" s="53"/>
      <c r="M318" s="54"/>
      <c r="N318" s="92"/>
      <c r="O318" s="56"/>
      <c r="P318" s="79"/>
      <c r="Q318" s="31"/>
      <c r="R318" s="58"/>
    </row>
    <row r="319" spans="1:18" ht="21" customHeight="1">
      <c r="A319" s="80">
        <v>47</v>
      </c>
      <c r="B319" s="81"/>
      <c r="C319" s="60"/>
      <c r="D319" s="297"/>
      <c r="E319" s="62"/>
      <c r="F319" s="62"/>
      <c r="G319" s="62"/>
      <c r="H319" s="84"/>
      <c r="I319" s="64"/>
      <c r="J319" s="85"/>
      <c r="K319" s="40"/>
      <c r="L319" s="67"/>
      <c r="M319" s="68"/>
      <c r="N319" s="69"/>
      <c r="O319" s="86"/>
      <c r="P319" s="93"/>
      <c r="Q319" s="46"/>
      <c r="R319" s="37"/>
    </row>
    <row r="320" spans="1:18" ht="21" customHeight="1">
      <c r="A320" s="17"/>
      <c r="B320" s="72"/>
      <c r="C320" s="48"/>
      <c r="D320" s="306"/>
      <c r="E320" s="89"/>
      <c r="F320" s="89"/>
      <c r="G320" s="89"/>
      <c r="H320" s="94"/>
      <c r="I320" s="76"/>
      <c r="J320" s="77"/>
      <c r="K320" s="25"/>
      <c r="L320" s="53"/>
      <c r="M320" s="54"/>
      <c r="N320" s="92"/>
      <c r="O320" s="56"/>
      <c r="P320" s="79"/>
      <c r="Q320" s="31"/>
      <c r="R320" s="58"/>
    </row>
    <row r="321" spans="1:18" ht="21" customHeight="1">
      <c r="A321" s="13">
        <v>48</v>
      </c>
      <c r="B321" s="81"/>
      <c r="C321" s="60"/>
      <c r="D321" s="297"/>
      <c r="E321" s="62"/>
      <c r="F321" s="62"/>
      <c r="G321" s="62"/>
      <c r="H321" s="37"/>
      <c r="I321" s="64"/>
      <c r="J321" s="85"/>
      <c r="K321" s="40"/>
      <c r="L321" s="67"/>
      <c r="M321" s="68"/>
      <c r="N321" s="69"/>
      <c r="O321" s="86"/>
      <c r="P321" s="93"/>
      <c r="Q321" s="46"/>
      <c r="R321" s="37"/>
    </row>
    <row r="322" spans="1:18" ht="21" customHeight="1">
      <c r="A322" s="18"/>
      <c r="B322" s="72"/>
      <c r="C322" s="48"/>
      <c r="D322" s="306"/>
      <c r="E322" s="89"/>
      <c r="F322" s="74"/>
      <c r="G322" s="74"/>
      <c r="H322" s="94"/>
      <c r="I322" s="76"/>
      <c r="J322" s="77"/>
      <c r="K322" s="25"/>
      <c r="L322" s="53"/>
      <c r="M322" s="54"/>
      <c r="N322" s="95"/>
      <c r="O322" s="96"/>
      <c r="P322" s="79"/>
      <c r="Q322" s="31"/>
      <c r="R322" s="58"/>
    </row>
    <row r="323" spans="1:18" ht="21" customHeight="1">
      <c r="A323" s="13">
        <v>49</v>
      </c>
      <c r="B323" s="81"/>
      <c r="C323" s="60"/>
      <c r="D323" s="297"/>
      <c r="E323" s="62"/>
      <c r="F323" s="97"/>
      <c r="G323" s="97"/>
      <c r="H323" s="98"/>
      <c r="I323" s="64"/>
      <c r="J323" s="85"/>
      <c r="K323" s="40"/>
      <c r="L323" s="67"/>
      <c r="M323" s="68"/>
      <c r="N323" s="43"/>
      <c r="O323" s="86"/>
      <c r="P323" s="93"/>
      <c r="Q323" s="46"/>
      <c r="R323" s="37"/>
    </row>
    <row r="324" spans="1:18" ht="21" customHeight="1">
      <c r="A324" s="17"/>
      <c r="B324" s="72"/>
      <c r="C324" s="48"/>
      <c r="D324" s="326"/>
      <c r="E324" s="89"/>
      <c r="F324" s="74"/>
      <c r="G324" s="74"/>
      <c r="H324" s="22"/>
      <c r="I324" s="76"/>
      <c r="J324" s="77"/>
      <c r="K324" s="25"/>
      <c r="L324" s="53"/>
      <c r="M324" s="54"/>
      <c r="N324" s="95"/>
      <c r="O324" s="96"/>
      <c r="P324" s="79"/>
      <c r="Q324" s="31"/>
      <c r="R324" s="58"/>
    </row>
    <row r="325" spans="1:18" ht="21" customHeight="1">
      <c r="A325" s="13">
        <v>50</v>
      </c>
      <c r="B325" s="81"/>
      <c r="C325" s="60"/>
      <c r="D325" s="297"/>
      <c r="E325" s="62"/>
      <c r="F325" s="97"/>
      <c r="G325" s="97"/>
      <c r="H325" s="100"/>
      <c r="I325" s="64"/>
      <c r="J325" s="85"/>
      <c r="K325" s="40"/>
      <c r="L325" s="67"/>
      <c r="M325" s="68"/>
      <c r="N325" s="43"/>
      <c r="O325" s="86"/>
      <c r="P325" s="93"/>
      <c r="Q325" s="46"/>
      <c r="R325" s="37"/>
    </row>
    <row r="326" spans="1:18" ht="21" customHeight="1">
      <c r="A326" s="18"/>
      <c r="B326" s="72"/>
      <c r="C326" s="48"/>
      <c r="D326" s="326"/>
      <c r="E326" s="89"/>
      <c r="F326" s="74"/>
      <c r="G326" s="74"/>
      <c r="H326" s="22"/>
      <c r="I326" s="76"/>
      <c r="J326" s="77"/>
      <c r="K326" s="25"/>
      <c r="L326" s="53"/>
      <c r="M326" s="54"/>
      <c r="N326" s="95"/>
      <c r="O326" s="96"/>
      <c r="P326" s="79"/>
      <c r="Q326" s="31"/>
      <c r="R326" s="58"/>
    </row>
    <row r="327" spans="1:18" ht="21" customHeight="1">
      <c r="A327" s="13">
        <v>51</v>
      </c>
      <c r="B327" s="81"/>
      <c r="C327" s="60"/>
      <c r="D327" s="297"/>
      <c r="E327" s="62"/>
      <c r="F327" s="97"/>
      <c r="G327" s="97"/>
      <c r="H327" s="63"/>
      <c r="I327" s="64"/>
      <c r="J327" s="85"/>
      <c r="K327" s="40"/>
      <c r="L327" s="67"/>
      <c r="M327" s="68"/>
      <c r="N327" s="101"/>
      <c r="O327" s="86"/>
      <c r="P327" s="102"/>
      <c r="Q327" s="46"/>
      <c r="R327" s="37"/>
    </row>
    <row r="328" spans="1:18" ht="21" customHeight="1">
      <c r="A328" s="17"/>
      <c r="B328" s="72"/>
      <c r="C328" s="48"/>
      <c r="D328" s="326"/>
      <c r="E328" s="89"/>
      <c r="F328" s="89"/>
      <c r="G328" s="89"/>
      <c r="H328" s="58"/>
      <c r="I328" s="76"/>
      <c r="J328" s="77"/>
      <c r="K328" s="25"/>
      <c r="L328" s="53"/>
      <c r="M328" s="54"/>
      <c r="N328" s="92"/>
      <c r="O328" s="56"/>
      <c r="P328" s="79"/>
      <c r="Q328" s="31"/>
      <c r="R328" s="58"/>
    </row>
    <row r="329" spans="1:18" ht="21" customHeight="1">
      <c r="A329" s="13">
        <v>52</v>
      </c>
      <c r="B329" s="81"/>
      <c r="C329" s="60"/>
      <c r="D329" s="297"/>
      <c r="E329" s="62"/>
      <c r="F329" s="62"/>
      <c r="G329" s="62"/>
      <c r="H329" s="37"/>
      <c r="I329" s="64"/>
      <c r="J329" s="85"/>
      <c r="K329" s="40"/>
      <c r="L329" s="67"/>
      <c r="M329" s="68"/>
      <c r="N329" s="69"/>
      <c r="O329" s="86"/>
      <c r="P329" s="93"/>
      <c r="Q329" s="46"/>
      <c r="R329" s="37"/>
    </row>
    <row r="330" spans="1:18" ht="21" customHeight="1">
      <c r="A330" s="18"/>
      <c r="B330" s="72"/>
      <c r="C330" s="48"/>
      <c r="D330" s="306"/>
      <c r="E330" s="89"/>
      <c r="F330" s="74"/>
      <c r="G330" s="74"/>
      <c r="H330" s="22"/>
      <c r="I330" s="76"/>
      <c r="J330" s="77"/>
      <c r="K330" s="25"/>
      <c r="L330" s="53"/>
      <c r="M330" s="54"/>
      <c r="N330" s="78"/>
      <c r="O330" s="96"/>
      <c r="P330" s="79"/>
      <c r="Q330" s="31"/>
      <c r="R330" s="58"/>
    </row>
    <row r="331" spans="1:18" ht="21" customHeight="1">
      <c r="A331" s="13">
        <v>53</v>
      </c>
      <c r="B331" s="81"/>
      <c r="C331" s="60"/>
      <c r="D331" s="297"/>
      <c r="E331" s="62"/>
      <c r="F331" s="97"/>
      <c r="G331" s="97"/>
      <c r="H331" s="63"/>
      <c r="I331" s="64"/>
      <c r="J331" s="85"/>
      <c r="K331" s="40"/>
      <c r="L331" s="67"/>
      <c r="M331" s="68"/>
      <c r="N331" s="43"/>
      <c r="O331" s="86"/>
      <c r="P331" s="93"/>
      <c r="Q331" s="46"/>
      <c r="R331" s="37"/>
    </row>
    <row r="332" spans="1:18" ht="21" customHeight="1">
      <c r="A332" s="18"/>
      <c r="B332" s="72"/>
      <c r="C332" s="48"/>
      <c r="D332" s="326"/>
      <c r="E332" s="89"/>
      <c r="F332" s="74"/>
      <c r="G332" s="74"/>
      <c r="H332" s="22"/>
      <c r="I332" s="76"/>
      <c r="J332" s="77"/>
      <c r="K332" s="25"/>
      <c r="L332" s="53"/>
      <c r="M332" s="54"/>
      <c r="N332" s="78"/>
      <c r="O332" s="96"/>
      <c r="P332" s="79"/>
      <c r="Q332" s="31"/>
      <c r="R332" s="58"/>
    </row>
    <row r="333" spans="1:18" ht="21" customHeight="1">
      <c r="A333" s="13">
        <v>54</v>
      </c>
      <c r="B333" s="81"/>
      <c r="C333" s="60"/>
      <c r="D333" s="297"/>
      <c r="E333" s="62"/>
      <c r="F333" s="97"/>
      <c r="G333" s="97"/>
      <c r="H333" s="63"/>
      <c r="I333" s="64"/>
      <c r="J333" s="85"/>
      <c r="K333" s="40"/>
      <c r="L333" s="67"/>
      <c r="M333" s="68"/>
      <c r="N333" s="43"/>
      <c r="O333" s="86"/>
      <c r="P333" s="93"/>
      <c r="Q333" s="46"/>
      <c r="R333" s="37"/>
    </row>
    <row r="334" spans="1:18" ht="21" customHeight="1">
      <c r="A334" s="17"/>
      <c r="B334" s="72"/>
      <c r="C334" s="48"/>
      <c r="D334" s="326"/>
      <c r="E334" s="89"/>
      <c r="F334" s="74"/>
      <c r="G334" s="74"/>
      <c r="H334" s="75"/>
      <c r="I334" s="76"/>
      <c r="J334" s="77"/>
      <c r="K334" s="25"/>
      <c r="L334" s="53"/>
      <c r="M334" s="54"/>
      <c r="N334" s="95"/>
      <c r="O334" s="96"/>
      <c r="P334" s="79"/>
      <c r="Q334" s="31"/>
      <c r="R334" s="58"/>
    </row>
    <row r="335" spans="1:18" ht="21" customHeight="1">
      <c r="A335" s="13">
        <v>55</v>
      </c>
      <c r="B335" s="81"/>
      <c r="C335" s="60"/>
      <c r="D335" s="297"/>
      <c r="E335" s="62"/>
      <c r="F335" s="97"/>
      <c r="G335" s="97"/>
      <c r="H335" s="84"/>
      <c r="I335" s="64"/>
      <c r="J335" s="85"/>
      <c r="K335" s="40"/>
      <c r="L335" s="67"/>
      <c r="M335" s="68"/>
      <c r="N335" s="105"/>
      <c r="O335" s="86"/>
      <c r="P335" s="93"/>
      <c r="Q335" s="46"/>
      <c r="R335" s="37"/>
    </row>
    <row r="336" spans="1:18" ht="21" customHeight="1">
      <c r="A336" s="17"/>
      <c r="B336" s="103"/>
      <c r="C336" s="48"/>
      <c r="D336" s="326"/>
      <c r="E336" s="89"/>
      <c r="F336" s="106"/>
      <c r="G336" s="106"/>
      <c r="H336" s="107"/>
      <c r="I336" s="76"/>
      <c r="J336" s="77"/>
      <c r="K336" s="25"/>
      <c r="L336" s="53"/>
      <c r="M336" s="54"/>
      <c r="N336" s="95"/>
      <c r="O336" s="96"/>
      <c r="P336" s="79"/>
      <c r="Q336" s="31"/>
      <c r="R336" s="58"/>
    </row>
    <row r="337" spans="1:18" ht="21" customHeight="1">
      <c r="A337" s="13">
        <v>56</v>
      </c>
      <c r="B337" s="104"/>
      <c r="C337" s="60"/>
      <c r="D337" s="297"/>
      <c r="E337" s="62"/>
      <c r="F337" s="108"/>
      <c r="G337" s="108"/>
      <c r="H337" s="37"/>
      <c r="I337" s="64"/>
      <c r="J337" s="85"/>
      <c r="K337" s="40"/>
      <c r="L337" s="67"/>
      <c r="M337" s="68"/>
      <c r="N337" s="43"/>
      <c r="O337" s="86"/>
      <c r="P337" s="93"/>
      <c r="Q337" s="46"/>
      <c r="R337" s="37"/>
    </row>
    <row r="338" spans="1:18" ht="21" customHeight="1">
      <c r="A338" s="17"/>
      <c r="B338" s="103"/>
      <c r="C338" s="48"/>
      <c r="D338" s="326"/>
      <c r="E338" s="89"/>
      <c r="F338" s="106"/>
      <c r="G338" s="106"/>
      <c r="H338" s="107"/>
      <c r="I338" s="76"/>
      <c r="J338" s="77"/>
      <c r="K338" s="25"/>
      <c r="L338" s="53"/>
      <c r="M338" s="54"/>
      <c r="N338" s="95"/>
      <c r="O338" s="96"/>
      <c r="P338" s="79"/>
      <c r="Q338" s="31"/>
      <c r="R338" s="58"/>
    </row>
    <row r="339" spans="1:18" ht="21" customHeight="1">
      <c r="A339" s="13">
        <v>57</v>
      </c>
      <c r="B339" s="104"/>
      <c r="C339" s="60"/>
      <c r="D339" s="297"/>
      <c r="E339" s="62"/>
      <c r="F339" s="108"/>
      <c r="G339" s="108"/>
      <c r="H339" s="37"/>
      <c r="I339" s="64"/>
      <c r="J339" s="85"/>
      <c r="K339" s="40"/>
      <c r="L339" s="67"/>
      <c r="M339" s="68"/>
      <c r="N339" s="43"/>
      <c r="O339" s="86"/>
      <c r="P339" s="93"/>
      <c r="Q339" s="46"/>
      <c r="R339" s="37"/>
    </row>
    <row r="340" spans="1:18" ht="21" customHeight="1">
      <c r="A340" s="17"/>
      <c r="B340" s="103"/>
      <c r="C340" s="48"/>
      <c r="D340" s="326"/>
      <c r="E340" s="89"/>
      <c r="F340" s="106"/>
      <c r="G340" s="106"/>
      <c r="H340" s="58"/>
      <c r="I340" s="76"/>
      <c r="J340" s="77"/>
      <c r="K340" s="25"/>
      <c r="L340" s="53"/>
      <c r="M340" s="54"/>
      <c r="N340" s="95"/>
      <c r="O340" s="96"/>
      <c r="P340" s="79"/>
      <c r="Q340" s="31"/>
      <c r="R340" s="58"/>
    </row>
    <row r="341" spans="1:18" ht="21" customHeight="1">
      <c r="A341" s="13">
        <v>58</v>
      </c>
      <c r="B341" s="104"/>
      <c r="C341" s="60"/>
      <c r="D341" s="297"/>
      <c r="E341" s="62"/>
      <c r="F341" s="108"/>
      <c r="G341" s="108"/>
      <c r="H341" s="37"/>
      <c r="I341" s="64"/>
      <c r="J341" s="85"/>
      <c r="K341" s="40"/>
      <c r="L341" s="67"/>
      <c r="M341" s="68"/>
      <c r="N341" s="43"/>
      <c r="O341" s="86"/>
      <c r="P341" s="93"/>
      <c r="Q341" s="46"/>
      <c r="R341" s="37"/>
    </row>
    <row r="342" spans="1:18" ht="21" customHeight="1">
      <c r="A342" s="17"/>
      <c r="B342" s="103"/>
      <c r="C342" s="48"/>
      <c r="D342" s="99"/>
      <c r="E342" s="89"/>
      <c r="F342" s="106"/>
      <c r="G342" s="106"/>
      <c r="H342" s="58"/>
      <c r="I342" s="76"/>
      <c r="J342" s="77"/>
      <c r="K342" s="25"/>
      <c r="L342" s="53"/>
      <c r="M342" s="54"/>
      <c r="N342" s="95"/>
      <c r="O342" s="96"/>
      <c r="P342" s="79"/>
      <c r="Q342" s="31"/>
      <c r="R342" s="58"/>
    </row>
    <row r="343" spans="1:18" ht="21" customHeight="1">
      <c r="A343" s="13"/>
      <c r="B343" s="104"/>
      <c r="C343" s="60"/>
      <c r="D343" s="61"/>
      <c r="E343" s="62"/>
      <c r="F343" s="108"/>
      <c r="G343" s="108"/>
      <c r="H343" s="37"/>
      <c r="I343" s="64"/>
      <c r="J343" s="85"/>
      <c r="K343" s="40"/>
      <c r="L343" s="67"/>
      <c r="M343" s="68"/>
      <c r="N343" s="43"/>
      <c r="O343" s="86"/>
      <c r="P343" s="93"/>
      <c r="Q343" s="46"/>
      <c r="R343" s="37"/>
    </row>
    <row r="344" spans="1:18" ht="21" customHeight="1">
      <c r="A344" s="17"/>
      <c r="B344" s="72"/>
      <c r="C344" s="48"/>
      <c r="D344" s="91"/>
      <c r="E344" s="89"/>
      <c r="F344" s="89"/>
      <c r="G344" s="89"/>
      <c r="H344" s="94"/>
      <c r="I344" s="76"/>
      <c r="J344" s="77"/>
      <c r="K344" s="25"/>
      <c r="L344" s="53"/>
      <c r="M344" s="54"/>
      <c r="N344" s="95"/>
      <c r="O344" s="56"/>
      <c r="P344" s="79"/>
      <c r="Q344" s="31"/>
      <c r="R344" s="58"/>
    </row>
    <row r="345" spans="1:18" ht="21" customHeight="1">
      <c r="A345" s="13"/>
      <c r="B345" s="81"/>
      <c r="C345" s="60"/>
      <c r="D345" s="61"/>
      <c r="E345" s="62"/>
      <c r="F345" s="62"/>
      <c r="G345" s="62"/>
      <c r="H345" s="98"/>
      <c r="I345" s="64"/>
      <c r="J345" s="85"/>
      <c r="K345" s="40"/>
      <c r="L345" s="67"/>
      <c r="M345" s="68"/>
      <c r="N345" s="43"/>
      <c r="O345" s="86"/>
      <c r="P345" s="93"/>
      <c r="Q345" s="46"/>
      <c r="R345" s="37"/>
    </row>
    <row r="346" spans="1:18" ht="21" customHeight="1">
      <c r="A346" s="17"/>
      <c r="B346" s="72"/>
      <c r="C346" s="48"/>
      <c r="D346" s="99"/>
      <c r="E346" s="89"/>
      <c r="F346" s="89"/>
      <c r="G346" s="89"/>
      <c r="H346" s="94"/>
      <c r="I346" s="76"/>
      <c r="J346" s="77"/>
      <c r="K346" s="25"/>
      <c r="L346" s="53"/>
      <c r="M346" s="54"/>
      <c r="N346" s="95"/>
      <c r="O346" s="56"/>
      <c r="P346" s="79"/>
      <c r="Q346" s="31"/>
      <c r="R346" s="58"/>
    </row>
    <row r="347" spans="1:18" ht="21" customHeight="1">
      <c r="A347" s="13"/>
      <c r="B347" s="81"/>
      <c r="C347" s="60"/>
      <c r="D347" s="61"/>
      <c r="E347" s="62"/>
      <c r="F347" s="62"/>
      <c r="G347" s="62"/>
      <c r="H347" s="98"/>
      <c r="I347" s="64"/>
      <c r="J347" s="85"/>
      <c r="K347" s="40"/>
      <c r="L347" s="67"/>
      <c r="M347" s="68"/>
      <c r="N347" s="43"/>
      <c r="O347" s="86"/>
      <c r="P347" s="93"/>
      <c r="Q347" s="46"/>
      <c r="R347" s="37"/>
    </row>
    <row r="348" spans="1:18" ht="21" customHeight="1">
      <c r="A348" s="17"/>
      <c r="B348" s="72"/>
      <c r="C348" s="48"/>
      <c r="D348" s="99"/>
      <c r="E348" s="89"/>
      <c r="F348" s="106"/>
      <c r="G348" s="106"/>
      <c r="H348" s="22"/>
      <c r="I348" s="76"/>
      <c r="J348" s="77"/>
      <c r="K348" s="25"/>
      <c r="L348" s="53"/>
      <c r="M348" s="54"/>
      <c r="N348" s="95"/>
      <c r="O348" s="56"/>
      <c r="P348" s="79"/>
      <c r="Q348" s="31"/>
      <c r="R348" s="58"/>
    </row>
    <row r="349" spans="1:18" ht="21" customHeight="1">
      <c r="A349" s="13"/>
      <c r="B349" s="81"/>
      <c r="C349" s="60"/>
      <c r="D349" s="61"/>
      <c r="E349" s="62"/>
      <c r="F349" s="108"/>
      <c r="G349" s="108"/>
      <c r="H349" s="100"/>
      <c r="I349" s="64"/>
      <c r="J349" s="85"/>
      <c r="K349" s="40"/>
      <c r="L349" s="67"/>
      <c r="M349" s="68"/>
      <c r="N349" s="43"/>
      <c r="O349" s="86"/>
      <c r="P349" s="93"/>
      <c r="Q349" s="46"/>
      <c r="R349" s="37"/>
    </row>
    <row r="350" spans="1:18" ht="21" customHeight="1">
      <c r="A350" s="17"/>
      <c r="B350" s="72"/>
      <c r="C350" s="48"/>
      <c r="D350" s="99"/>
      <c r="E350" s="89"/>
      <c r="F350" s="106"/>
      <c r="G350" s="106"/>
      <c r="H350" s="22"/>
      <c r="I350" s="76"/>
      <c r="J350" s="77"/>
      <c r="K350" s="25"/>
      <c r="L350" s="53"/>
      <c r="M350" s="54"/>
      <c r="N350" s="95"/>
      <c r="O350" s="56"/>
      <c r="P350" s="79"/>
      <c r="Q350" s="109"/>
      <c r="R350" s="58"/>
    </row>
    <row r="351" spans="1:18" ht="21" customHeight="1">
      <c r="A351" s="13"/>
      <c r="B351" s="81"/>
      <c r="C351" s="60"/>
      <c r="D351" s="61"/>
      <c r="E351" s="62"/>
      <c r="F351" s="108"/>
      <c r="G351" s="108"/>
      <c r="H351" s="63"/>
      <c r="I351" s="64"/>
      <c r="J351" s="85"/>
      <c r="K351" s="40"/>
      <c r="L351" s="110"/>
      <c r="M351" s="54"/>
      <c r="N351" s="101"/>
      <c r="O351" s="111"/>
      <c r="P351" s="102"/>
      <c r="Q351" s="112"/>
      <c r="R351" s="94"/>
    </row>
    <row r="352" spans="1:18" ht="21" customHeight="1">
      <c r="A352" s="17"/>
      <c r="B352" s="72"/>
      <c r="C352" s="113"/>
      <c r="D352" s="114"/>
      <c r="E352" s="115"/>
      <c r="F352" s="116"/>
      <c r="G352" s="116"/>
      <c r="H352" s="117"/>
      <c r="I352" s="118"/>
      <c r="J352" s="119"/>
      <c r="K352" s="120"/>
      <c r="L352" s="121"/>
      <c r="M352" s="122"/>
      <c r="N352" s="92"/>
      <c r="O352" s="56"/>
      <c r="P352" s="79"/>
      <c r="Q352" s="31"/>
      <c r="R352" s="58"/>
    </row>
    <row r="353" spans="1:18" ht="21" customHeight="1" thickBot="1">
      <c r="A353" s="123"/>
      <c r="B353" s="141"/>
      <c r="C353" s="125"/>
      <c r="D353" s="126"/>
      <c r="E353" s="127"/>
      <c r="F353" s="128"/>
      <c r="G353" s="128"/>
      <c r="H353" s="129"/>
      <c r="I353" s="130"/>
      <c r="J353" s="131"/>
      <c r="K353" s="132"/>
      <c r="L353" s="133"/>
      <c r="M353" s="134"/>
      <c r="N353" s="135"/>
      <c r="O353" s="136"/>
      <c r="P353" s="137"/>
      <c r="Q353" s="138"/>
      <c r="R353" s="139"/>
    </row>
    <row r="354" spans="1:18" ht="21" customHeight="1" thickTop="1">
      <c r="A354" s="142"/>
      <c r="B354" s="19"/>
      <c r="C354" s="20"/>
      <c r="D354" s="20"/>
      <c r="E354" s="21"/>
      <c r="F354" s="21"/>
      <c r="G354" s="21"/>
      <c r="H354" s="22"/>
      <c r="I354" s="23"/>
      <c r="J354" s="24"/>
      <c r="K354" s="25"/>
      <c r="L354" s="26"/>
      <c r="M354" s="27"/>
      <c r="N354" s="28"/>
      <c r="O354" s="29"/>
      <c r="P354" s="30"/>
      <c r="Q354" s="31"/>
      <c r="R354" s="32"/>
    </row>
    <row r="355" spans="1:18" ht="21" customHeight="1">
      <c r="A355" s="340">
        <v>5</v>
      </c>
      <c r="B355" s="33"/>
      <c r="C355" s="34"/>
      <c r="D355" s="35"/>
      <c r="E355" s="36"/>
      <c r="F355" s="36"/>
      <c r="G355" s="36"/>
      <c r="H355" s="37"/>
      <c r="I355" s="38"/>
      <c r="J355" s="39"/>
      <c r="K355" s="40"/>
      <c r="L355" s="41"/>
      <c r="M355" s="42"/>
      <c r="N355" s="43"/>
      <c r="O355" s="44"/>
      <c r="P355" s="45"/>
      <c r="Q355" s="46"/>
      <c r="R355" s="37"/>
    </row>
    <row r="356" spans="1:18" ht="21" customHeight="1">
      <c r="A356" s="17"/>
      <c r="B356" s="47"/>
      <c r="C356" s="48"/>
      <c r="D356" s="49"/>
      <c r="E356" s="50"/>
      <c r="F356" s="50"/>
      <c r="G356" s="50"/>
      <c r="H356" s="22"/>
      <c r="I356" s="51"/>
      <c r="J356" s="52"/>
      <c r="K356" s="25"/>
      <c r="L356" s="53"/>
      <c r="M356" s="54"/>
      <c r="N356" s="55"/>
      <c r="O356" s="56"/>
      <c r="P356" s="57"/>
      <c r="Q356" s="31"/>
      <c r="R356" s="58"/>
    </row>
    <row r="357" spans="1:18" ht="21" customHeight="1">
      <c r="A357" s="13"/>
      <c r="B357" s="59"/>
      <c r="C357" s="60"/>
      <c r="D357" s="61"/>
      <c r="E357" s="62"/>
      <c r="F357" s="62"/>
      <c r="G357" s="62"/>
      <c r="H357" s="63"/>
      <c r="I357" s="64"/>
      <c r="J357" s="85"/>
      <c r="K357" s="66"/>
      <c r="L357" s="67"/>
      <c r="M357" s="68"/>
      <c r="N357" s="69"/>
      <c r="O357" s="44"/>
      <c r="P357" s="70"/>
      <c r="Q357" s="46"/>
      <c r="R357" s="37"/>
    </row>
    <row r="358" spans="1:18" ht="21" customHeight="1">
      <c r="A358" s="71"/>
      <c r="B358" s="72"/>
      <c r="C358" s="16"/>
      <c r="D358" s="73"/>
      <c r="E358" s="74"/>
      <c r="F358" s="74"/>
      <c r="G358" s="74"/>
      <c r="H358" s="75"/>
      <c r="I358" s="140"/>
      <c r="J358" s="343"/>
      <c r="K358" s="25"/>
      <c r="L358" s="53"/>
      <c r="M358" s="54"/>
      <c r="N358" s="78"/>
      <c r="O358" s="56"/>
      <c r="P358" s="79"/>
      <c r="Q358" s="31"/>
      <c r="R358" s="58"/>
    </row>
    <row r="359" spans="1:18" ht="21" customHeight="1">
      <c r="A359" s="80">
        <v>1</v>
      </c>
      <c r="B359" s="81"/>
      <c r="C359" s="60"/>
      <c r="D359" s="82"/>
      <c r="E359" s="62"/>
      <c r="F359" s="83"/>
      <c r="G359" s="83"/>
      <c r="H359" s="84"/>
      <c r="I359" s="64"/>
      <c r="J359" s="85"/>
      <c r="K359" s="40"/>
      <c r="L359" s="67"/>
      <c r="M359" s="68"/>
      <c r="N359" s="43"/>
      <c r="O359" s="86"/>
      <c r="P359" s="87"/>
      <c r="Q359" s="46"/>
      <c r="R359" s="37"/>
    </row>
    <row r="360" spans="1:18" ht="21" customHeight="1">
      <c r="A360" s="71"/>
      <c r="B360" s="72"/>
      <c r="C360" s="16"/>
      <c r="D360" s="88"/>
      <c r="E360" s="89"/>
      <c r="F360" s="89"/>
      <c r="G360" s="89"/>
      <c r="H360" s="75"/>
      <c r="I360" s="76"/>
      <c r="J360" s="77"/>
      <c r="K360" s="25"/>
      <c r="L360" s="53"/>
      <c r="M360" s="54"/>
      <c r="N360" s="55"/>
      <c r="O360" s="56"/>
      <c r="P360" s="79"/>
      <c r="Q360" s="31"/>
      <c r="R360" s="58"/>
    </row>
    <row r="361" spans="1:18" ht="21" customHeight="1">
      <c r="A361" s="80">
        <v>2</v>
      </c>
      <c r="B361" s="81"/>
      <c r="C361" s="60"/>
      <c r="D361" s="90"/>
      <c r="E361" s="62"/>
      <c r="F361" s="62"/>
      <c r="G361" s="62"/>
      <c r="H361" s="84"/>
      <c r="I361" s="64"/>
      <c r="J361" s="85"/>
      <c r="K361" s="40"/>
      <c r="L361" s="67"/>
      <c r="M361" s="68"/>
      <c r="N361" s="69"/>
      <c r="O361" s="86"/>
      <c r="P361" s="87"/>
      <c r="Q361" s="46"/>
      <c r="R361" s="37"/>
    </row>
    <row r="362" spans="1:18" ht="21" customHeight="1">
      <c r="A362" s="17"/>
      <c r="B362" s="72"/>
      <c r="C362" s="16"/>
      <c r="D362" s="91"/>
      <c r="E362" s="89"/>
      <c r="F362" s="89"/>
      <c r="G362" s="89"/>
      <c r="H362" s="58"/>
      <c r="I362" s="76"/>
      <c r="J362" s="77"/>
      <c r="K362" s="25"/>
      <c r="L362" s="53"/>
      <c r="M362" s="54"/>
      <c r="N362" s="92"/>
      <c r="O362" s="56"/>
      <c r="P362" s="79"/>
      <c r="Q362" s="31"/>
      <c r="R362" s="58"/>
    </row>
    <row r="363" spans="1:18" ht="21" customHeight="1">
      <c r="A363" s="80">
        <v>3</v>
      </c>
      <c r="B363" s="81"/>
      <c r="C363" s="60"/>
      <c r="D363" s="61"/>
      <c r="E363" s="62"/>
      <c r="F363" s="62"/>
      <c r="G363" s="62"/>
      <c r="H363" s="84"/>
      <c r="I363" s="64"/>
      <c r="J363" s="85"/>
      <c r="K363" s="40"/>
      <c r="L363" s="67"/>
      <c r="M363" s="68"/>
      <c r="N363" s="69"/>
      <c r="O363" s="86"/>
      <c r="P363" s="93"/>
      <c r="Q363" s="46"/>
      <c r="R363" s="37"/>
    </row>
    <row r="364" spans="1:18" ht="21" customHeight="1">
      <c r="A364" s="17"/>
      <c r="B364" s="72"/>
      <c r="C364" s="16"/>
      <c r="D364" s="91"/>
      <c r="E364" s="89"/>
      <c r="F364" s="89"/>
      <c r="G364" s="89"/>
      <c r="H364" s="94"/>
      <c r="I364" s="76"/>
      <c r="J364" s="77"/>
      <c r="K364" s="25"/>
      <c r="L364" s="53"/>
      <c r="M364" s="54"/>
      <c r="N364" s="92"/>
      <c r="O364" s="56"/>
      <c r="P364" s="79"/>
      <c r="Q364" s="31"/>
      <c r="R364" s="58"/>
    </row>
    <row r="365" spans="1:18" ht="21" customHeight="1">
      <c r="A365" s="13">
        <v>4</v>
      </c>
      <c r="B365" s="81"/>
      <c r="C365" s="60"/>
      <c r="D365" s="61"/>
      <c r="E365" s="62"/>
      <c r="F365" s="62"/>
      <c r="G365" s="62"/>
      <c r="H365" s="37"/>
      <c r="I365" s="64"/>
      <c r="J365" s="85"/>
      <c r="K365" s="40"/>
      <c r="L365" s="67"/>
      <c r="M365" s="68"/>
      <c r="N365" s="69"/>
      <c r="O365" s="86"/>
      <c r="P365" s="93"/>
      <c r="Q365" s="46"/>
      <c r="R365" s="37"/>
    </row>
    <row r="366" spans="1:18" ht="21" customHeight="1">
      <c r="A366" s="18"/>
      <c r="B366" s="72"/>
      <c r="C366" s="16"/>
      <c r="D366" s="91"/>
      <c r="E366" s="89"/>
      <c r="F366" s="74"/>
      <c r="G366" s="74"/>
      <c r="H366" s="94"/>
      <c r="I366" s="76"/>
      <c r="J366" s="77"/>
      <c r="K366" s="25"/>
      <c r="L366" s="53"/>
      <c r="M366" s="54"/>
      <c r="N366" s="95"/>
      <c r="O366" s="96"/>
      <c r="P366" s="79"/>
      <c r="Q366" s="31"/>
      <c r="R366" s="58"/>
    </row>
    <row r="367" spans="1:18" ht="21" customHeight="1">
      <c r="A367" s="13">
        <v>5</v>
      </c>
      <c r="B367" s="81"/>
      <c r="C367" s="60"/>
      <c r="D367" s="61"/>
      <c r="E367" s="62"/>
      <c r="F367" s="97"/>
      <c r="G367" s="97"/>
      <c r="H367" s="98"/>
      <c r="I367" s="64"/>
      <c r="J367" s="85"/>
      <c r="K367" s="40"/>
      <c r="L367" s="67"/>
      <c r="M367" s="68"/>
      <c r="N367" s="43"/>
      <c r="O367" s="86"/>
      <c r="P367" s="93"/>
      <c r="Q367" s="46"/>
      <c r="R367" s="37"/>
    </row>
    <row r="368" spans="1:18" ht="21" customHeight="1">
      <c r="A368" s="17"/>
      <c r="B368" s="72"/>
      <c r="C368" s="16"/>
      <c r="D368" s="99"/>
      <c r="E368" s="89"/>
      <c r="F368" s="74"/>
      <c r="G368" s="74"/>
      <c r="H368" s="22"/>
      <c r="I368" s="76"/>
      <c r="J368" s="77"/>
      <c r="K368" s="25"/>
      <c r="L368" s="53"/>
      <c r="M368" s="54"/>
      <c r="N368" s="95"/>
      <c r="O368" s="96"/>
      <c r="P368" s="79"/>
      <c r="Q368" s="31"/>
      <c r="R368" s="58"/>
    </row>
    <row r="369" spans="1:18" ht="21" customHeight="1">
      <c r="A369" s="13">
        <v>6</v>
      </c>
      <c r="B369" s="81"/>
      <c r="C369" s="60"/>
      <c r="D369" s="61"/>
      <c r="E369" s="62"/>
      <c r="F369" s="97"/>
      <c r="G369" s="97"/>
      <c r="H369" s="100"/>
      <c r="I369" s="64"/>
      <c r="J369" s="85"/>
      <c r="K369" s="40"/>
      <c r="L369" s="67"/>
      <c r="M369" s="68"/>
      <c r="N369" s="43"/>
      <c r="O369" s="86"/>
      <c r="P369" s="93"/>
      <c r="Q369" s="46"/>
      <c r="R369" s="37"/>
    </row>
    <row r="370" spans="1:18" ht="21" customHeight="1">
      <c r="A370" s="18"/>
      <c r="B370" s="72"/>
      <c r="C370" s="16"/>
      <c r="D370" s="99"/>
      <c r="E370" s="89"/>
      <c r="F370" s="74"/>
      <c r="G370" s="74"/>
      <c r="H370" s="22"/>
      <c r="I370" s="76"/>
      <c r="J370" s="77"/>
      <c r="K370" s="25"/>
      <c r="L370" s="53"/>
      <c r="M370" s="54"/>
      <c r="N370" s="95"/>
      <c r="O370" s="96"/>
      <c r="P370" s="79"/>
      <c r="Q370" s="31"/>
      <c r="R370" s="58"/>
    </row>
    <row r="371" spans="1:18" ht="21" customHeight="1">
      <c r="A371" s="13">
        <v>7</v>
      </c>
      <c r="B371" s="81"/>
      <c r="C371" s="60"/>
      <c r="D371" s="61"/>
      <c r="E371" s="62"/>
      <c r="F371" s="97"/>
      <c r="G371" s="97"/>
      <c r="H371" s="63"/>
      <c r="I371" s="64"/>
      <c r="J371" s="85"/>
      <c r="K371" s="40"/>
      <c r="L371" s="67"/>
      <c r="M371" s="68"/>
      <c r="N371" s="101"/>
      <c r="O371" s="86"/>
      <c r="P371" s="102"/>
      <c r="Q371" s="46"/>
      <c r="R371" s="37"/>
    </row>
    <row r="372" spans="1:18" ht="21" customHeight="1">
      <c r="A372" s="17"/>
      <c r="B372" s="72"/>
      <c r="C372" s="16"/>
      <c r="D372" s="99"/>
      <c r="E372" s="89"/>
      <c r="F372" s="89"/>
      <c r="G372" s="89"/>
      <c r="H372" s="58"/>
      <c r="I372" s="76"/>
      <c r="J372" s="77"/>
      <c r="K372" s="25"/>
      <c r="L372" s="53"/>
      <c r="M372" s="54"/>
      <c r="N372" s="92"/>
      <c r="O372" s="56"/>
      <c r="P372" s="79"/>
      <c r="Q372" s="31"/>
      <c r="R372" s="58"/>
    </row>
    <row r="373" spans="1:18" ht="21" customHeight="1">
      <c r="A373" s="13">
        <v>8</v>
      </c>
      <c r="B373" s="81"/>
      <c r="C373" s="60"/>
      <c r="D373" s="61"/>
      <c r="E373" s="62"/>
      <c r="F373" s="62"/>
      <c r="G373" s="62"/>
      <c r="H373" s="37"/>
      <c r="I373" s="64"/>
      <c r="J373" s="85"/>
      <c r="K373" s="40"/>
      <c r="L373" s="67"/>
      <c r="M373" s="68"/>
      <c r="N373" s="69"/>
      <c r="O373" s="86"/>
      <c r="P373" s="93"/>
      <c r="Q373" s="46"/>
      <c r="R373" s="37"/>
    </row>
    <row r="374" spans="1:18" ht="21" customHeight="1">
      <c r="A374" s="18"/>
      <c r="B374" s="72"/>
      <c r="C374" s="16"/>
      <c r="D374" s="91"/>
      <c r="E374" s="89"/>
      <c r="F374" s="74"/>
      <c r="G374" s="74"/>
      <c r="H374" s="22"/>
      <c r="I374" s="76"/>
      <c r="J374" s="77"/>
      <c r="K374" s="25"/>
      <c r="L374" s="53"/>
      <c r="M374" s="54"/>
      <c r="N374" s="78"/>
      <c r="O374" s="96"/>
      <c r="P374" s="79"/>
      <c r="Q374" s="31"/>
      <c r="R374" s="58"/>
    </row>
    <row r="375" spans="1:18" ht="21" customHeight="1">
      <c r="A375" s="13">
        <v>9</v>
      </c>
      <c r="B375" s="81"/>
      <c r="C375" s="60"/>
      <c r="D375" s="61"/>
      <c r="E375" s="62"/>
      <c r="F375" s="97"/>
      <c r="G375" s="97"/>
      <c r="H375" s="63"/>
      <c r="I375" s="64"/>
      <c r="J375" s="85"/>
      <c r="K375" s="40"/>
      <c r="L375" s="67"/>
      <c r="M375" s="68"/>
      <c r="N375" s="43"/>
      <c r="O375" s="86"/>
      <c r="P375" s="93"/>
      <c r="Q375" s="46"/>
      <c r="R375" s="37"/>
    </row>
    <row r="376" spans="1:18" ht="21" customHeight="1">
      <c r="A376" s="18"/>
      <c r="B376" s="292"/>
      <c r="C376" s="48"/>
      <c r="D376" s="326"/>
      <c r="E376" s="89"/>
      <c r="F376" s="74"/>
      <c r="G376" s="74"/>
      <c r="H376" s="22"/>
      <c r="I376" s="76"/>
      <c r="J376" s="77"/>
      <c r="K376" s="25"/>
      <c r="L376" s="53"/>
      <c r="M376" s="54"/>
      <c r="N376" s="78"/>
      <c r="O376" s="96"/>
      <c r="P376" s="79"/>
      <c r="Q376" s="31"/>
      <c r="R376" s="58"/>
    </row>
    <row r="377" spans="1:18" ht="21" customHeight="1">
      <c r="A377" s="13">
        <v>10</v>
      </c>
      <c r="B377" s="81"/>
      <c r="C377" s="60"/>
      <c r="D377" s="297"/>
      <c r="E377" s="62"/>
      <c r="F377" s="97"/>
      <c r="G377" s="97"/>
      <c r="H377" s="63"/>
      <c r="I377" s="64"/>
      <c r="J377" s="85"/>
      <c r="K377" s="40"/>
      <c r="L377" s="67"/>
      <c r="M377" s="68"/>
      <c r="N377" s="43"/>
      <c r="O377" s="86"/>
      <c r="P377" s="93"/>
      <c r="Q377" s="46"/>
      <c r="R377" s="37"/>
    </row>
    <row r="378" spans="1:18" ht="21" customHeight="1">
      <c r="A378" s="17"/>
      <c r="B378" s="103"/>
      <c r="C378" s="48"/>
      <c r="D378" s="326"/>
      <c r="E378" s="89"/>
      <c r="F378" s="74"/>
      <c r="G378" s="74"/>
      <c r="H378" s="75"/>
      <c r="I378" s="76"/>
      <c r="J378" s="77"/>
      <c r="K378" s="25"/>
      <c r="L378" s="53"/>
      <c r="M378" s="54"/>
      <c r="N378" s="95"/>
      <c r="O378" s="96"/>
      <c r="P378" s="79"/>
      <c r="Q378" s="31"/>
      <c r="R378" s="58"/>
    </row>
    <row r="379" spans="1:18" ht="21" customHeight="1">
      <c r="A379" s="13">
        <v>11</v>
      </c>
      <c r="B379" s="104"/>
      <c r="C379" s="60"/>
      <c r="D379" s="297"/>
      <c r="E379" s="62"/>
      <c r="F379" s="97"/>
      <c r="G379" s="97"/>
      <c r="H379" s="84"/>
      <c r="I379" s="64"/>
      <c r="J379" s="85"/>
      <c r="K379" s="40"/>
      <c r="L379" s="67"/>
      <c r="M379" s="68"/>
      <c r="N379" s="105"/>
      <c r="O379" s="86"/>
      <c r="P379" s="93"/>
      <c r="Q379" s="46"/>
      <c r="R379" s="37"/>
    </row>
    <row r="380" spans="1:18" ht="21" customHeight="1">
      <c r="A380" s="17"/>
      <c r="B380" s="103"/>
      <c r="C380" s="48"/>
      <c r="D380" s="326"/>
      <c r="E380" s="89"/>
      <c r="F380" s="106"/>
      <c r="G380" s="106"/>
      <c r="H380" s="107"/>
      <c r="I380" s="76"/>
      <c r="J380" s="77"/>
      <c r="K380" s="25"/>
      <c r="L380" s="53"/>
      <c r="M380" s="54"/>
      <c r="N380" s="95"/>
      <c r="O380" s="96"/>
      <c r="P380" s="79"/>
      <c r="Q380" s="31"/>
      <c r="R380" s="58"/>
    </row>
    <row r="381" spans="1:18" ht="21" customHeight="1">
      <c r="A381" s="13">
        <v>12</v>
      </c>
      <c r="B381" s="104"/>
      <c r="C381" s="60"/>
      <c r="D381" s="297"/>
      <c r="E381" s="62"/>
      <c r="F381" s="108"/>
      <c r="G381" s="108"/>
      <c r="H381" s="37"/>
      <c r="I381" s="64"/>
      <c r="J381" s="85"/>
      <c r="K381" s="40"/>
      <c r="L381" s="67"/>
      <c r="M381" s="68"/>
      <c r="N381" s="43"/>
      <c r="O381" s="86"/>
      <c r="P381" s="93"/>
      <c r="Q381" s="46"/>
      <c r="R381" s="37"/>
    </row>
    <row r="382" spans="1:18" ht="21" customHeight="1">
      <c r="A382" s="17"/>
      <c r="B382" s="103"/>
      <c r="C382" s="48"/>
      <c r="D382" s="326"/>
      <c r="E382" s="89"/>
      <c r="F382" s="106"/>
      <c r="G382" s="106"/>
      <c r="H382" s="107"/>
      <c r="I382" s="76"/>
      <c r="J382" s="77"/>
      <c r="K382" s="25"/>
      <c r="L382" s="53"/>
      <c r="M382" s="54"/>
      <c r="N382" s="95"/>
      <c r="O382" s="96"/>
      <c r="P382" s="79"/>
      <c r="Q382" s="31"/>
      <c r="R382" s="58"/>
    </row>
    <row r="383" spans="1:18" ht="21" customHeight="1">
      <c r="A383" s="13">
        <v>13</v>
      </c>
      <c r="B383" s="104"/>
      <c r="C383" s="60"/>
      <c r="D383" s="297"/>
      <c r="E383" s="62"/>
      <c r="F383" s="108"/>
      <c r="G383" s="108"/>
      <c r="H383" s="37"/>
      <c r="I383" s="64"/>
      <c r="J383" s="85"/>
      <c r="K383" s="40"/>
      <c r="L383" s="67"/>
      <c r="M383" s="68"/>
      <c r="N383" s="43"/>
      <c r="O383" s="86"/>
      <c r="P383" s="93"/>
      <c r="Q383" s="46"/>
      <c r="R383" s="37"/>
    </row>
    <row r="384" spans="1:18" ht="21" customHeight="1">
      <c r="A384" s="17"/>
      <c r="B384" s="103"/>
      <c r="C384" s="48"/>
      <c r="D384" s="326"/>
      <c r="E384" s="89"/>
      <c r="F384" s="106"/>
      <c r="G384" s="106"/>
      <c r="H384" s="58"/>
      <c r="I384" s="76"/>
      <c r="J384" s="77"/>
      <c r="K384" s="25"/>
      <c r="L384" s="53"/>
      <c r="M384" s="54"/>
      <c r="N384" s="95"/>
      <c r="O384" s="96"/>
      <c r="P384" s="79"/>
      <c r="Q384" s="31"/>
      <c r="R384" s="58"/>
    </row>
    <row r="385" spans="1:18" ht="21" customHeight="1">
      <c r="A385" s="13">
        <v>14</v>
      </c>
      <c r="B385" s="104"/>
      <c r="C385" s="60"/>
      <c r="D385" s="297"/>
      <c r="E385" s="62"/>
      <c r="F385" s="108"/>
      <c r="G385" s="108"/>
      <c r="H385" s="37"/>
      <c r="I385" s="64"/>
      <c r="J385" s="85"/>
      <c r="K385" s="40"/>
      <c r="L385" s="67"/>
      <c r="M385" s="68"/>
      <c r="N385" s="43"/>
      <c r="O385" s="86"/>
      <c r="P385" s="93"/>
      <c r="Q385" s="46"/>
      <c r="R385" s="37"/>
    </row>
    <row r="386" spans="1:18" ht="21" customHeight="1">
      <c r="A386" s="17"/>
      <c r="B386" s="72"/>
      <c r="C386" s="48"/>
      <c r="D386" s="326"/>
      <c r="E386" s="89"/>
      <c r="F386" s="106"/>
      <c r="G386" s="106"/>
      <c r="H386" s="58"/>
      <c r="I386" s="76"/>
      <c r="J386" s="77"/>
      <c r="K386" s="25"/>
      <c r="L386" s="53"/>
      <c r="M386" s="54"/>
      <c r="N386" s="95"/>
      <c r="O386" s="96"/>
      <c r="P386" s="79"/>
      <c r="Q386" s="31"/>
      <c r="R386" s="58"/>
    </row>
    <row r="387" spans="1:18" ht="21" customHeight="1">
      <c r="A387" s="13">
        <v>15</v>
      </c>
      <c r="B387" s="81"/>
      <c r="C387" s="60"/>
      <c r="D387" s="297"/>
      <c r="E387" s="62"/>
      <c r="F387" s="108"/>
      <c r="G387" s="108"/>
      <c r="H387" s="37"/>
      <c r="I387" s="64"/>
      <c r="J387" s="85"/>
      <c r="K387" s="40"/>
      <c r="L387" s="67"/>
      <c r="M387" s="68"/>
      <c r="N387" s="43"/>
      <c r="O387" s="86"/>
      <c r="P387" s="93"/>
      <c r="Q387" s="46"/>
      <c r="R387" s="37"/>
    </row>
    <row r="388" spans="1:18" ht="21" customHeight="1">
      <c r="A388" s="17"/>
      <c r="B388" s="72"/>
      <c r="C388" s="48"/>
      <c r="D388" s="306"/>
      <c r="E388" s="89"/>
      <c r="F388" s="89"/>
      <c r="G388" s="89"/>
      <c r="H388" s="94"/>
      <c r="I388" s="76"/>
      <c r="J388" s="77"/>
      <c r="K388" s="25"/>
      <c r="L388" s="53"/>
      <c r="M388" s="54"/>
      <c r="N388" s="95"/>
      <c r="O388" s="56"/>
      <c r="P388" s="79"/>
      <c r="Q388" s="31"/>
      <c r="R388" s="58"/>
    </row>
    <row r="389" spans="1:18" ht="21" customHeight="1">
      <c r="A389" s="13">
        <v>16</v>
      </c>
      <c r="B389" s="81"/>
      <c r="C389" s="60"/>
      <c r="D389" s="297"/>
      <c r="E389" s="62"/>
      <c r="F389" s="62"/>
      <c r="G389" s="62"/>
      <c r="H389" s="98"/>
      <c r="I389" s="64"/>
      <c r="J389" s="85"/>
      <c r="K389" s="40"/>
      <c r="L389" s="67"/>
      <c r="M389" s="68"/>
      <c r="N389" s="43"/>
      <c r="O389" s="86"/>
      <c r="P389" s="93"/>
      <c r="Q389" s="46"/>
      <c r="R389" s="37"/>
    </row>
    <row r="390" spans="1:18" ht="21" customHeight="1">
      <c r="A390" s="17"/>
      <c r="B390" s="72"/>
      <c r="C390" s="48"/>
      <c r="D390" s="326"/>
      <c r="E390" s="89"/>
      <c r="F390" s="89"/>
      <c r="G390" s="89"/>
      <c r="H390" s="94"/>
      <c r="I390" s="76"/>
      <c r="J390" s="77"/>
      <c r="K390" s="25"/>
      <c r="L390" s="53"/>
      <c r="M390" s="54"/>
      <c r="N390" s="95"/>
      <c r="O390" s="56"/>
      <c r="P390" s="79"/>
      <c r="Q390" s="31"/>
      <c r="R390" s="58"/>
    </row>
    <row r="391" spans="1:18" ht="21" customHeight="1">
      <c r="A391" s="13">
        <v>17</v>
      </c>
      <c r="B391" s="81"/>
      <c r="C391" s="60"/>
      <c r="D391" s="61"/>
      <c r="E391" s="62"/>
      <c r="F391" s="62"/>
      <c r="G391" s="62"/>
      <c r="H391" s="98"/>
      <c r="I391" s="64"/>
      <c r="J391" s="85"/>
      <c r="K391" s="40"/>
      <c r="L391" s="67"/>
      <c r="M391" s="68"/>
      <c r="N391" s="43"/>
      <c r="O391" s="86"/>
      <c r="P391" s="93"/>
      <c r="Q391" s="46"/>
      <c r="R391" s="37"/>
    </row>
    <row r="392" spans="1:18" ht="21" customHeight="1">
      <c r="A392" s="17"/>
      <c r="B392" s="72"/>
      <c r="C392" s="48"/>
      <c r="D392" s="99"/>
      <c r="E392" s="89"/>
      <c r="F392" s="106"/>
      <c r="G392" s="106"/>
      <c r="H392" s="22"/>
      <c r="I392" s="76"/>
      <c r="J392" s="77"/>
      <c r="K392" s="25"/>
      <c r="L392" s="53"/>
      <c r="M392" s="54"/>
      <c r="N392" s="95"/>
      <c r="O392" s="56"/>
      <c r="P392" s="79"/>
      <c r="Q392" s="31"/>
      <c r="R392" s="58"/>
    </row>
    <row r="393" spans="1:18" ht="21" customHeight="1">
      <c r="A393" s="13">
        <v>18</v>
      </c>
      <c r="B393" s="81"/>
      <c r="C393" s="60"/>
      <c r="D393" s="61"/>
      <c r="E393" s="62"/>
      <c r="F393" s="108"/>
      <c r="G393" s="108"/>
      <c r="H393" s="100"/>
      <c r="I393" s="64"/>
      <c r="J393" s="85"/>
      <c r="K393" s="40"/>
      <c r="L393" s="67"/>
      <c r="M393" s="68"/>
      <c r="N393" s="43"/>
      <c r="O393" s="86"/>
      <c r="P393" s="93"/>
      <c r="Q393" s="46"/>
      <c r="R393" s="37"/>
    </row>
    <row r="394" spans="1:18" ht="21" customHeight="1">
      <c r="A394" s="17"/>
      <c r="B394" s="72"/>
      <c r="C394" s="48"/>
      <c r="D394" s="99"/>
      <c r="E394" s="89"/>
      <c r="F394" s="106"/>
      <c r="G394" s="106"/>
      <c r="H394" s="22"/>
      <c r="I394" s="76"/>
      <c r="J394" s="77"/>
      <c r="K394" s="25"/>
      <c r="L394" s="53"/>
      <c r="M394" s="54"/>
      <c r="N394" s="95"/>
      <c r="O394" s="56"/>
      <c r="P394" s="79"/>
      <c r="Q394" s="109"/>
      <c r="R394" s="58"/>
    </row>
    <row r="395" spans="1:18" ht="21" customHeight="1">
      <c r="A395" s="13">
        <v>19</v>
      </c>
      <c r="B395" s="81"/>
      <c r="C395" s="60"/>
      <c r="D395" s="61"/>
      <c r="E395" s="62"/>
      <c r="F395" s="108"/>
      <c r="G395" s="108"/>
      <c r="H395" s="63"/>
      <c r="I395" s="64"/>
      <c r="J395" s="85"/>
      <c r="K395" s="40"/>
      <c r="L395" s="110"/>
      <c r="M395" s="54"/>
      <c r="N395" s="101"/>
      <c r="O395" s="111"/>
      <c r="P395" s="102"/>
      <c r="Q395" s="112"/>
      <c r="R395" s="94"/>
    </row>
    <row r="396" spans="1:18" ht="21" customHeight="1">
      <c r="A396" s="17"/>
      <c r="B396" s="72"/>
      <c r="C396" s="113"/>
      <c r="D396" s="114"/>
      <c r="E396" s="115"/>
      <c r="F396" s="116"/>
      <c r="G396" s="116"/>
      <c r="H396" s="117"/>
      <c r="I396" s="118"/>
      <c r="J396" s="119"/>
      <c r="K396" s="120"/>
      <c r="L396" s="121"/>
      <c r="M396" s="122"/>
      <c r="N396" s="92"/>
      <c r="O396" s="56"/>
      <c r="P396" s="79"/>
      <c r="Q396" s="31"/>
      <c r="R396" s="58"/>
    </row>
    <row r="397" spans="1:18" ht="21" customHeight="1" thickBot="1">
      <c r="A397" s="123">
        <v>20</v>
      </c>
      <c r="B397" s="273"/>
      <c r="C397" s="125"/>
      <c r="D397" s="126"/>
      <c r="E397" s="127"/>
      <c r="F397" s="128"/>
      <c r="G397" s="128"/>
      <c r="H397" s="129"/>
      <c r="I397" s="130"/>
      <c r="J397" s="131"/>
      <c r="K397" s="132"/>
      <c r="L397" s="133"/>
      <c r="M397" s="134"/>
      <c r="N397" s="135"/>
      <c r="O397" s="136"/>
      <c r="P397" s="137"/>
      <c r="Q397" s="138"/>
      <c r="R397" s="139"/>
    </row>
    <row r="398" spans="1:18" ht="21" customHeight="1" thickTop="1">
      <c r="A398" s="142"/>
      <c r="B398" s="19"/>
      <c r="C398" s="20"/>
      <c r="D398" s="20"/>
      <c r="E398" s="21"/>
      <c r="F398" s="21"/>
      <c r="G398" s="21"/>
      <c r="H398" s="22"/>
      <c r="I398" s="23"/>
      <c r="J398" s="24"/>
      <c r="K398" s="25"/>
      <c r="L398" s="26"/>
      <c r="M398" s="27"/>
      <c r="N398" s="28"/>
      <c r="O398" s="29"/>
      <c r="P398" s="30"/>
      <c r="Q398" s="31"/>
      <c r="R398" s="32"/>
    </row>
    <row r="399" spans="1:18" ht="21" customHeight="1">
      <c r="A399" s="15"/>
      <c r="B399" s="33"/>
      <c r="C399" s="34"/>
      <c r="D399" s="35"/>
      <c r="E399" s="36"/>
      <c r="F399" s="36"/>
      <c r="G399" s="36"/>
      <c r="H399" s="37"/>
      <c r="I399" s="38"/>
      <c r="J399" s="39"/>
      <c r="K399" s="40"/>
      <c r="L399" s="41"/>
      <c r="M399" s="42"/>
      <c r="N399" s="43"/>
      <c r="O399" s="44"/>
      <c r="P399" s="45"/>
      <c r="Q399" s="46"/>
      <c r="R399" s="37"/>
    </row>
    <row r="400" spans="1:18" ht="21" customHeight="1">
      <c r="A400" s="17"/>
      <c r="B400" s="47"/>
      <c r="C400" s="48"/>
      <c r="D400" s="329"/>
      <c r="E400" s="50"/>
      <c r="F400" s="50"/>
      <c r="G400" s="50"/>
      <c r="H400" s="22"/>
      <c r="I400" s="51"/>
      <c r="J400" s="52"/>
      <c r="K400" s="25"/>
      <c r="L400" s="53"/>
      <c r="M400" s="54"/>
      <c r="N400" s="55"/>
      <c r="O400" s="56"/>
      <c r="P400" s="57"/>
      <c r="Q400" s="31"/>
      <c r="R400" s="58"/>
    </row>
    <row r="401" spans="1:18" ht="21" customHeight="1">
      <c r="A401" s="13"/>
      <c r="B401" s="59"/>
      <c r="C401" s="60"/>
      <c r="D401" s="297"/>
      <c r="E401" s="62"/>
      <c r="F401" s="62"/>
      <c r="G401" s="62"/>
      <c r="H401" s="63"/>
      <c r="I401" s="64"/>
      <c r="J401" s="85"/>
      <c r="K401" s="66"/>
      <c r="L401" s="67"/>
      <c r="M401" s="68"/>
      <c r="N401" s="69"/>
      <c r="O401" s="44"/>
      <c r="P401" s="70"/>
      <c r="Q401" s="46"/>
      <c r="R401" s="37"/>
    </row>
    <row r="402" spans="1:18" ht="21" customHeight="1">
      <c r="A402" s="71"/>
      <c r="B402" s="72"/>
      <c r="C402" s="16"/>
      <c r="D402" s="327"/>
      <c r="E402" s="74"/>
      <c r="F402" s="74"/>
      <c r="G402" s="74"/>
      <c r="H402" s="75"/>
      <c r="I402" s="140"/>
      <c r="J402" s="116"/>
      <c r="K402" s="25"/>
      <c r="L402" s="53"/>
      <c r="M402" s="54"/>
      <c r="N402" s="78"/>
      <c r="O402" s="56"/>
      <c r="P402" s="79"/>
      <c r="Q402" s="31"/>
      <c r="R402" s="58"/>
    </row>
    <row r="403" spans="1:18" ht="21" customHeight="1">
      <c r="A403" s="80"/>
      <c r="B403" s="81"/>
      <c r="C403" s="60"/>
      <c r="D403" s="328"/>
      <c r="E403" s="62"/>
      <c r="F403" s="83"/>
      <c r="G403" s="83"/>
      <c r="H403" s="84"/>
      <c r="I403" s="64"/>
      <c r="J403" s="85"/>
      <c r="K403" s="40"/>
      <c r="L403" s="67"/>
      <c r="M403" s="68"/>
      <c r="N403" s="43"/>
      <c r="O403" s="86"/>
      <c r="P403" s="87"/>
      <c r="Q403" s="46"/>
      <c r="R403" s="37"/>
    </row>
    <row r="404" spans="1:18" ht="21" customHeight="1">
      <c r="A404" s="71"/>
      <c r="B404" s="72"/>
      <c r="C404" s="48"/>
      <c r="D404" s="88"/>
      <c r="E404" s="89"/>
      <c r="F404" s="89"/>
      <c r="G404" s="89"/>
      <c r="H404" s="75"/>
      <c r="I404" s="76"/>
      <c r="J404" s="77"/>
      <c r="K404" s="25"/>
      <c r="L404" s="53"/>
      <c r="M404" s="54"/>
      <c r="N404" s="55"/>
      <c r="O404" s="56"/>
      <c r="P404" s="79"/>
      <c r="Q404" s="31"/>
      <c r="R404" s="58"/>
    </row>
    <row r="405" spans="1:18" ht="21" customHeight="1">
      <c r="A405" s="80"/>
      <c r="B405" s="81"/>
      <c r="C405" s="60"/>
      <c r="D405" s="90"/>
      <c r="E405" s="62"/>
      <c r="F405" s="62"/>
      <c r="G405" s="62"/>
      <c r="H405" s="84"/>
      <c r="I405" s="64"/>
      <c r="J405" s="85"/>
      <c r="K405" s="40"/>
      <c r="L405" s="67"/>
      <c r="M405" s="68"/>
      <c r="N405" s="69"/>
      <c r="O405" s="86"/>
      <c r="P405" s="87"/>
      <c r="Q405" s="46"/>
      <c r="R405" s="37"/>
    </row>
    <row r="406" spans="1:18" ht="21" customHeight="1">
      <c r="A406" s="17"/>
      <c r="B406" s="72"/>
      <c r="C406" s="48"/>
      <c r="D406" s="91"/>
      <c r="E406" s="89"/>
      <c r="F406" s="89"/>
      <c r="G406" s="89"/>
      <c r="H406" s="58"/>
      <c r="I406" s="76"/>
      <c r="J406" s="77"/>
      <c r="K406" s="25"/>
      <c r="L406" s="53"/>
      <c r="M406" s="54"/>
      <c r="N406" s="92"/>
      <c r="O406" s="56"/>
      <c r="P406" s="79"/>
      <c r="Q406" s="31"/>
      <c r="R406" s="58"/>
    </row>
    <row r="407" spans="1:18" ht="21" customHeight="1">
      <c r="A407" s="80"/>
      <c r="B407" s="81"/>
      <c r="C407" s="60"/>
      <c r="D407" s="61"/>
      <c r="E407" s="62"/>
      <c r="F407" s="62"/>
      <c r="G407" s="62"/>
      <c r="H407" s="84"/>
      <c r="I407" s="64"/>
      <c r="J407" s="85"/>
      <c r="K407" s="40"/>
      <c r="L407" s="67"/>
      <c r="M407" s="68"/>
      <c r="N407" s="69"/>
      <c r="O407" s="86"/>
      <c r="P407" s="93"/>
      <c r="Q407" s="46"/>
      <c r="R407" s="37"/>
    </row>
    <row r="408" spans="1:18" ht="21" customHeight="1">
      <c r="A408" s="17"/>
      <c r="B408" s="72"/>
      <c r="C408" s="48"/>
      <c r="D408" s="91"/>
      <c r="E408" s="89"/>
      <c r="F408" s="89"/>
      <c r="G408" s="89"/>
      <c r="H408" s="94"/>
      <c r="I408" s="76"/>
      <c r="J408" s="77"/>
      <c r="K408" s="25"/>
      <c r="L408" s="53"/>
      <c r="M408" s="54"/>
      <c r="N408" s="92"/>
      <c r="O408" s="56"/>
      <c r="P408" s="79"/>
      <c r="Q408" s="31"/>
      <c r="R408" s="58"/>
    </row>
    <row r="409" spans="1:18" ht="21" customHeight="1">
      <c r="A409" s="13"/>
      <c r="B409" s="81"/>
      <c r="C409" s="60"/>
      <c r="D409" s="61"/>
      <c r="E409" s="62"/>
      <c r="F409" s="62"/>
      <c r="G409" s="62"/>
      <c r="H409" s="37"/>
      <c r="I409" s="64"/>
      <c r="J409" s="85"/>
      <c r="K409" s="40"/>
      <c r="L409" s="67"/>
      <c r="M409" s="68"/>
      <c r="N409" s="69"/>
      <c r="O409" s="86"/>
      <c r="P409" s="93"/>
      <c r="Q409" s="46"/>
      <c r="R409" s="37"/>
    </row>
    <row r="410" spans="1:18" ht="21" customHeight="1">
      <c r="A410" s="18"/>
      <c r="B410" s="72"/>
      <c r="C410" s="48"/>
      <c r="D410" s="91"/>
      <c r="E410" s="89"/>
      <c r="F410" s="74"/>
      <c r="G410" s="74"/>
      <c r="H410" s="94"/>
      <c r="I410" s="76"/>
      <c r="J410" s="77"/>
      <c r="K410" s="25"/>
      <c r="L410" s="53"/>
      <c r="M410" s="54"/>
      <c r="N410" s="95"/>
      <c r="O410" s="96"/>
      <c r="P410" s="79"/>
      <c r="Q410" s="31"/>
      <c r="R410" s="58"/>
    </row>
    <row r="411" spans="1:18" ht="21" customHeight="1">
      <c r="A411" s="13"/>
      <c r="B411" s="81"/>
      <c r="C411" s="14"/>
      <c r="D411" s="61"/>
      <c r="E411" s="62"/>
      <c r="F411" s="97"/>
      <c r="G411" s="97"/>
      <c r="H411" s="98"/>
      <c r="I411" s="64"/>
      <c r="J411" s="85"/>
      <c r="K411" s="40"/>
      <c r="L411" s="67"/>
      <c r="M411" s="68"/>
      <c r="N411" s="43"/>
      <c r="O411" s="86"/>
      <c r="P411" s="93"/>
      <c r="Q411" s="46"/>
      <c r="R411" s="37"/>
    </row>
    <row r="412" spans="1:18" ht="21" customHeight="1">
      <c r="A412" s="17"/>
      <c r="B412" s="72"/>
      <c r="C412" s="48"/>
      <c r="D412" s="99"/>
      <c r="E412" s="89"/>
      <c r="F412" s="74"/>
      <c r="G412" s="74"/>
      <c r="H412" s="22"/>
      <c r="I412" s="76"/>
      <c r="J412" s="77"/>
      <c r="K412" s="25"/>
      <c r="L412" s="53"/>
      <c r="M412" s="54"/>
      <c r="N412" s="95"/>
      <c r="O412" s="96"/>
      <c r="P412" s="79"/>
      <c r="Q412" s="31"/>
      <c r="R412" s="58"/>
    </row>
    <row r="413" spans="1:18" ht="21" customHeight="1">
      <c r="A413" s="13"/>
      <c r="B413" s="81"/>
      <c r="C413" s="60"/>
      <c r="D413" s="61"/>
      <c r="E413" s="62"/>
      <c r="F413" s="97"/>
      <c r="G413" s="97"/>
      <c r="H413" s="100"/>
      <c r="I413" s="64"/>
      <c r="J413" s="85"/>
      <c r="K413" s="40"/>
      <c r="L413" s="67"/>
      <c r="M413" s="68"/>
      <c r="N413" s="43"/>
      <c r="O413" s="86"/>
      <c r="P413" s="93"/>
      <c r="Q413" s="46"/>
      <c r="R413" s="37"/>
    </row>
    <row r="414" spans="1:18" ht="21" customHeight="1">
      <c r="A414" s="18"/>
      <c r="B414" s="72"/>
      <c r="C414" s="48"/>
      <c r="D414" s="99"/>
      <c r="E414" s="89"/>
      <c r="F414" s="74"/>
      <c r="G414" s="74"/>
      <c r="H414" s="22"/>
      <c r="I414" s="76"/>
      <c r="J414" s="77"/>
      <c r="K414" s="25"/>
      <c r="L414" s="53"/>
      <c r="M414" s="54"/>
      <c r="N414" s="95"/>
      <c r="O414" s="96"/>
      <c r="P414" s="79"/>
      <c r="Q414" s="31"/>
      <c r="R414" s="58"/>
    </row>
    <row r="415" spans="1:18" ht="21" customHeight="1">
      <c r="A415" s="13"/>
      <c r="B415" s="81"/>
      <c r="C415" s="60"/>
      <c r="D415" s="61"/>
      <c r="E415" s="62"/>
      <c r="F415" s="97"/>
      <c r="G415" s="97"/>
      <c r="H415" s="63"/>
      <c r="I415" s="64"/>
      <c r="J415" s="85"/>
      <c r="K415" s="40"/>
      <c r="L415" s="67"/>
      <c r="M415" s="68"/>
      <c r="N415" s="101"/>
      <c r="O415" s="86"/>
      <c r="P415" s="102"/>
      <c r="Q415" s="46"/>
      <c r="R415" s="37"/>
    </row>
    <row r="416" spans="1:18" ht="21" customHeight="1">
      <c r="A416" s="17"/>
      <c r="B416" s="72"/>
      <c r="C416" s="48"/>
      <c r="D416" s="99"/>
      <c r="E416" s="89"/>
      <c r="F416" s="89"/>
      <c r="G416" s="89"/>
      <c r="H416" s="58"/>
      <c r="I416" s="76"/>
      <c r="J416" s="77"/>
      <c r="K416" s="25"/>
      <c r="L416" s="53"/>
      <c r="M416" s="54"/>
      <c r="N416" s="92"/>
      <c r="O416" s="56"/>
      <c r="P416" s="79"/>
      <c r="Q416" s="31"/>
      <c r="R416" s="58"/>
    </row>
    <row r="417" spans="1:18" ht="21" customHeight="1">
      <c r="A417" s="13"/>
      <c r="B417" s="81"/>
      <c r="C417" s="60"/>
      <c r="D417" s="61"/>
      <c r="E417" s="62"/>
      <c r="F417" s="62"/>
      <c r="G417" s="62"/>
      <c r="H417" s="37"/>
      <c r="I417" s="64"/>
      <c r="J417" s="85"/>
      <c r="K417" s="40"/>
      <c r="L417" s="67"/>
      <c r="M417" s="68"/>
      <c r="N417" s="69"/>
      <c r="O417" s="86"/>
      <c r="P417" s="93"/>
      <c r="Q417" s="46"/>
      <c r="R417" s="37"/>
    </row>
    <row r="418" spans="1:18" ht="21" customHeight="1">
      <c r="A418" s="18"/>
      <c r="B418" s="72"/>
      <c r="C418" s="48"/>
      <c r="D418" s="91"/>
      <c r="E418" s="89"/>
      <c r="F418" s="74"/>
      <c r="G418" s="74"/>
      <c r="H418" s="22"/>
      <c r="I418" s="76"/>
      <c r="J418" s="77"/>
      <c r="K418" s="25"/>
      <c r="L418" s="53"/>
      <c r="M418" s="54"/>
      <c r="N418" s="78"/>
      <c r="O418" s="96"/>
      <c r="P418" s="79"/>
      <c r="Q418" s="31"/>
      <c r="R418" s="58"/>
    </row>
    <row r="419" spans="1:18" ht="21" customHeight="1">
      <c r="A419" s="13"/>
      <c r="B419" s="81"/>
      <c r="C419" s="60"/>
      <c r="D419" s="61"/>
      <c r="E419" s="62"/>
      <c r="F419" s="97"/>
      <c r="G419" s="97"/>
      <c r="H419" s="63"/>
      <c r="I419" s="64"/>
      <c r="J419" s="85"/>
      <c r="K419" s="40"/>
      <c r="L419" s="67"/>
      <c r="M419" s="68"/>
      <c r="N419" s="43"/>
      <c r="O419" s="86"/>
      <c r="P419" s="93"/>
      <c r="Q419" s="46"/>
      <c r="R419" s="37"/>
    </row>
    <row r="420" spans="1:18" ht="21" customHeight="1">
      <c r="A420" s="18"/>
      <c r="B420" s="72"/>
      <c r="C420" s="48"/>
      <c r="D420" s="99"/>
      <c r="E420" s="89"/>
      <c r="F420" s="74"/>
      <c r="G420" s="74"/>
      <c r="H420" s="22"/>
      <c r="I420" s="76"/>
      <c r="J420" s="77"/>
      <c r="K420" s="25"/>
      <c r="L420" s="53"/>
      <c r="M420" s="54"/>
      <c r="N420" s="78"/>
      <c r="O420" s="96"/>
      <c r="P420" s="79"/>
      <c r="Q420" s="31"/>
      <c r="R420" s="58"/>
    </row>
    <row r="421" spans="1:18" ht="21" customHeight="1">
      <c r="A421" s="13"/>
      <c r="B421" s="81"/>
      <c r="C421" s="60"/>
      <c r="D421" s="61"/>
      <c r="E421" s="62"/>
      <c r="F421" s="97"/>
      <c r="G421" s="97"/>
      <c r="H421" s="63"/>
      <c r="I421" s="64"/>
      <c r="J421" s="85"/>
      <c r="K421" s="40"/>
      <c r="L421" s="67"/>
      <c r="M421" s="68"/>
      <c r="N421" s="43"/>
      <c r="O421" s="86"/>
      <c r="P421" s="93"/>
      <c r="Q421" s="46"/>
      <c r="R421" s="37"/>
    </row>
    <row r="422" spans="1:18" ht="21" customHeight="1">
      <c r="A422" s="17"/>
      <c r="B422" s="103"/>
      <c r="C422" s="48"/>
      <c r="D422" s="99"/>
      <c r="E422" s="89"/>
      <c r="F422" s="74"/>
      <c r="G422" s="74"/>
      <c r="H422" s="75"/>
      <c r="I422" s="76"/>
      <c r="J422" s="77"/>
      <c r="K422" s="25"/>
      <c r="L422" s="53"/>
      <c r="M422" s="54"/>
      <c r="N422" s="95"/>
      <c r="O422" s="96"/>
      <c r="P422" s="79"/>
      <c r="Q422" s="31"/>
      <c r="R422" s="58"/>
    </row>
    <row r="423" spans="1:18" ht="21" customHeight="1">
      <c r="A423" s="13"/>
      <c r="B423" s="104"/>
      <c r="C423" s="60"/>
      <c r="D423" s="61"/>
      <c r="E423" s="62"/>
      <c r="F423" s="97"/>
      <c r="G423" s="97"/>
      <c r="H423" s="84"/>
      <c r="I423" s="64"/>
      <c r="J423" s="85"/>
      <c r="K423" s="40"/>
      <c r="L423" s="67"/>
      <c r="M423" s="68"/>
      <c r="N423" s="105"/>
      <c r="O423" s="86"/>
      <c r="P423" s="93"/>
      <c r="Q423" s="46"/>
      <c r="R423" s="37"/>
    </row>
    <row r="424" spans="1:18" ht="21" customHeight="1">
      <c r="A424" s="17"/>
      <c r="B424" s="103"/>
      <c r="C424" s="48"/>
      <c r="D424" s="99"/>
      <c r="E424" s="89"/>
      <c r="F424" s="106"/>
      <c r="G424" s="106"/>
      <c r="H424" s="107"/>
      <c r="I424" s="76"/>
      <c r="J424" s="77"/>
      <c r="K424" s="25"/>
      <c r="L424" s="53"/>
      <c r="M424" s="54"/>
      <c r="N424" s="95"/>
      <c r="O424" s="96"/>
      <c r="P424" s="79"/>
      <c r="Q424" s="31"/>
      <c r="R424" s="58"/>
    </row>
    <row r="425" spans="1:18" ht="21" customHeight="1">
      <c r="A425" s="13"/>
      <c r="B425" s="104"/>
      <c r="C425" s="60"/>
      <c r="D425" s="61"/>
      <c r="E425" s="62"/>
      <c r="F425" s="108"/>
      <c r="G425" s="108"/>
      <c r="H425" s="37"/>
      <c r="I425" s="64"/>
      <c r="J425" s="85"/>
      <c r="K425" s="40"/>
      <c r="L425" s="67"/>
      <c r="M425" s="68"/>
      <c r="N425" s="43"/>
      <c r="O425" s="86"/>
      <c r="P425" s="93"/>
      <c r="Q425" s="46"/>
      <c r="R425" s="37"/>
    </row>
    <row r="426" spans="1:18" ht="21" customHeight="1">
      <c r="A426" s="17"/>
      <c r="B426" s="103"/>
      <c r="C426" s="48"/>
      <c r="D426" s="99"/>
      <c r="E426" s="89"/>
      <c r="F426" s="106"/>
      <c r="G426" s="106"/>
      <c r="H426" s="107"/>
      <c r="I426" s="76"/>
      <c r="J426" s="77"/>
      <c r="K426" s="25"/>
      <c r="L426" s="53"/>
      <c r="M426" s="54"/>
      <c r="N426" s="95"/>
      <c r="O426" s="96"/>
      <c r="P426" s="79"/>
      <c r="Q426" s="31"/>
      <c r="R426" s="58"/>
    </row>
    <row r="427" spans="1:18" ht="21" customHeight="1">
      <c r="A427" s="13"/>
      <c r="B427" s="104"/>
      <c r="C427" s="60"/>
      <c r="D427" s="61"/>
      <c r="E427" s="62"/>
      <c r="F427" s="108"/>
      <c r="G427" s="108"/>
      <c r="H427" s="37"/>
      <c r="I427" s="64"/>
      <c r="J427" s="85"/>
      <c r="K427" s="40"/>
      <c r="L427" s="67"/>
      <c r="M427" s="68"/>
      <c r="N427" s="43"/>
      <c r="O427" s="86"/>
      <c r="P427" s="93"/>
      <c r="Q427" s="46"/>
      <c r="R427" s="37"/>
    </row>
    <row r="428" spans="1:18" ht="21" customHeight="1">
      <c r="A428" s="17"/>
      <c r="B428" s="103"/>
      <c r="C428" s="48"/>
      <c r="D428" s="99"/>
      <c r="E428" s="89"/>
      <c r="F428" s="106"/>
      <c r="G428" s="106"/>
      <c r="H428" s="58"/>
      <c r="I428" s="76"/>
      <c r="J428" s="77"/>
      <c r="K428" s="25"/>
      <c r="L428" s="53"/>
      <c r="M428" s="54"/>
      <c r="N428" s="95"/>
      <c r="O428" s="96"/>
      <c r="P428" s="79"/>
      <c r="Q428" s="31"/>
      <c r="R428" s="58"/>
    </row>
    <row r="429" spans="1:18" ht="21" customHeight="1">
      <c r="A429" s="13"/>
      <c r="B429" s="104"/>
      <c r="C429" s="60"/>
      <c r="D429" s="61"/>
      <c r="E429" s="62"/>
      <c r="F429" s="108"/>
      <c r="G429" s="108"/>
      <c r="H429" s="37"/>
      <c r="I429" s="64"/>
      <c r="J429" s="85"/>
      <c r="K429" s="40"/>
      <c r="L429" s="67"/>
      <c r="M429" s="68"/>
      <c r="N429" s="43"/>
      <c r="O429" s="86"/>
      <c r="P429" s="93"/>
      <c r="Q429" s="46"/>
      <c r="R429" s="37"/>
    </row>
    <row r="430" spans="1:18" ht="21" customHeight="1">
      <c r="A430" s="17"/>
      <c r="B430" s="103"/>
      <c r="C430" s="48"/>
      <c r="D430" s="99"/>
      <c r="E430" s="89"/>
      <c r="F430" s="106"/>
      <c r="G430" s="106"/>
      <c r="H430" s="58"/>
      <c r="I430" s="76"/>
      <c r="J430" s="77"/>
      <c r="K430" s="25"/>
      <c r="L430" s="53"/>
      <c r="M430" s="54"/>
      <c r="N430" s="95"/>
      <c r="O430" s="96"/>
      <c r="P430" s="79"/>
      <c r="Q430" s="31"/>
      <c r="R430" s="58"/>
    </row>
    <row r="431" spans="1:18" ht="21" customHeight="1">
      <c r="A431" s="13"/>
      <c r="B431" s="104"/>
      <c r="C431" s="60"/>
      <c r="D431" s="61"/>
      <c r="E431" s="62"/>
      <c r="F431" s="108"/>
      <c r="G431" s="108"/>
      <c r="H431" s="37"/>
      <c r="I431" s="64"/>
      <c r="J431" s="85"/>
      <c r="K431" s="40"/>
      <c r="L431" s="67"/>
      <c r="M431" s="68"/>
      <c r="N431" s="43"/>
      <c r="O431" s="86"/>
      <c r="P431" s="93"/>
      <c r="Q431" s="46"/>
      <c r="R431" s="37"/>
    </row>
    <row r="432" spans="1:18" ht="21" customHeight="1">
      <c r="A432" s="17"/>
      <c r="B432" s="72"/>
      <c r="C432" s="48"/>
      <c r="D432" s="91"/>
      <c r="E432" s="89"/>
      <c r="F432" s="89"/>
      <c r="G432" s="89"/>
      <c r="H432" s="94"/>
      <c r="I432" s="76"/>
      <c r="J432" s="77"/>
      <c r="K432" s="25"/>
      <c r="L432" s="53"/>
      <c r="M432" s="54"/>
      <c r="N432" s="95"/>
      <c r="O432" s="56"/>
      <c r="P432" s="79"/>
      <c r="Q432" s="31"/>
      <c r="R432" s="58"/>
    </row>
    <row r="433" spans="1:18" ht="21" customHeight="1">
      <c r="A433" s="13"/>
      <c r="B433" s="81"/>
      <c r="C433" s="60"/>
      <c r="D433" s="61"/>
      <c r="E433" s="62"/>
      <c r="F433" s="62"/>
      <c r="G433" s="62"/>
      <c r="H433" s="98"/>
      <c r="I433" s="64"/>
      <c r="J433" s="85"/>
      <c r="K433" s="40"/>
      <c r="L433" s="67"/>
      <c r="M433" s="68"/>
      <c r="N433" s="43"/>
      <c r="O433" s="86"/>
      <c r="P433" s="93"/>
      <c r="Q433" s="46"/>
      <c r="R433" s="37"/>
    </row>
    <row r="434" spans="1:18" ht="21" customHeight="1">
      <c r="A434" s="17"/>
      <c r="B434" s="72"/>
      <c r="C434" s="48"/>
      <c r="D434" s="99"/>
      <c r="E434" s="89"/>
      <c r="F434" s="89"/>
      <c r="G434" s="89"/>
      <c r="H434" s="94"/>
      <c r="I434" s="76"/>
      <c r="J434" s="77"/>
      <c r="K434" s="25"/>
      <c r="L434" s="53"/>
      <c r="M434" s="54"/>
      <c r="N434" s="95"/>
      <c r="O434" s="56"/>
      <c r="P434" s="79"/>
      <c r="Q434" s="31"/>
      <c r="R434" s="58"/>
    </row>
    <row r="435" spans="1:18" ht="21" customHeight="1">
      <c r="A435" s="13"/>
      <c r="B435" s="81"/>
      <c r="C435" s="60"/>
      <c r="D435" s="61"/>
      <c r="E435" s="62"/>
      <c r="F435" s="62"/>
      <c r="G435" s="62"/>
      <c r="H435" s="98"/>
      <c r="I435" s="64"/>
      <c r="J435" s="85"/>
      <c r="K435" s="40"/>
      <c r="L435" s="67"/>
      <c r="M435" s="68"/>
      <c r="N435" s="43"/>
      <c r="O435" s="86"/>
      <c r="P435" s="93"/>
      <c r="Q435" s="46"/>
      <c r="R435" s="37"/>
    </row>
    <row r="436" spans="1:18" ht="21" customHeight="1">
      <c r="A436" s="17"/>
      <c r="B436" s="72"/>
      <c r="C436" s="48"/>
      <c r="D436" s="99"/>
      <c r="E436" s="89"/>
      <c r="F436" s="106"/>
      <c r="G436" s="106"/>
      <c r="H436" s="22"/>
      <c r="I436" s="76"/>
      <c r="J436" s="77"/>
      <c r="K436" s="25"/>
      <c r="L436" s="53"/>
      <c r="M436" s="54"/>
      <c r="N436" s="95"/>
      <c r="O436" s="56"/>
      <c r="P436" s="79"/>
      <c r="Q436" s="31"/>
      <c r="R436" s="58"/>
    </row>
    <row r="437" spans="1:18" ht="21" customHeight="1">
      <c r="A437" s="13"/>
      <c r="B437" s="81"/>
      <c r="C437" s="60"/>
      <c r="D437" s="61"/>
      <c r="E437" s="62"/>
      <c r="F437" s="108"/>
      <c r="G437" s="108"/>
      <c r="H437" s="100"/>
      <c r="I437" s="64"/>
      <c r="J437" s="85"/>
      <c r="K437" s="40"/>
      <c r="L437" s="67"/>
      <c r="M437" s="68"/>
      <c r="N437" s="43"/>
      <c r="O437" s="86"/>
      <c r="P437" s="93"/>
      <c r="Q437" s="46"/>
      <c r="R437" s="37"/>
    </row>
    <row r="438" spans="1:18" ht="21" customHeight="1">
      <c r="A438" s="17"/>
      <c r="B438" s="72"/>
      <c r="C438" s="48"/>
      <c r="D438" s="99"/>
      <c r="E438" s="89"/>
      <c r="F438" s="106"/>
      <c r="G438" s="106"/>
      <c r="H438" s="22"/>
      <c r="I438" s="76"/>
      <c r="J438" s="77"/>
      <c r="K438" s="25"/>
      <c r="L438" s="53"/>
      <c r="M438" s="54"/>
      <c r="N438" s="95"/>
      <c r="O438" s="56"/>
      <c r="P438" s="79"/>
      <c r="Q438" s="109"/>
      <c r="R438" s="58"/>
    </row>
    <row r="439" spans="1:18" ht="21" customHeight="1">
      <c r="A439" s="13"/>
      <c r="B439" s="81"/>
      <c r="C439" s="60"/>
      <c r="D439" s="61"/>
      <c r="E439" s="62"/>
      <c r="F439" s="108"/>
      <c r="G439" s="108"/>
      <c r="H439" s="63"/>
      <c r="I439" s="64"/>
      <c r="J439" s="85"/>
      <c r="K439" s="40"/>
      <c r="L439" s="110"/>
      <c r="M439" s="54"/>
      <c r="N439" s="101"/>
      <c r="O439" s="111"/>
      <c r="P439" s="102"/>
      <c r="Q439" s="112"/>
      <c r="R439" s="94"/>
    </row>
    <row r="440" spans="1:18" ht="21" customHeight="1">
      <c r="A440" s="17"/>
      <c r="B440" s="72"/>
      <c r="C440" s="113"/>
      <c r="D440" s="114"/>
      <c r="E440" s="115"/>
      <c r="F440" s="116"/>
      <c r="G440" s="116"/>
      <c r="H440" s="117"/>
      <c r="I440" s="118"/>
      <c r="J440" s="119"/>
      <c r="K440" s="120"/>
      <c r="L440" s="121"/>
      <c r="M440" s="122"/>
      <c r="N440" s="92"/>
      <c r="O440" s="56"/>
      <c r="P440" s="79"/>
      <c r="Q440" s="31"/>
      <c r="R440" s="58"/>
    </row>
    <row r="441" spans="1:18" ht="21" customHeight="1" thickBot="1">
      <c r="A441" s="123"/>
      <c r="B441" s="141"/>
      <c r="C441" s="125"/>
      <c r="D441" s="126"/>
      <c r="E441" s="127"/>
      <c r="F441" s="128"/>
      <c r="G441" s="128"/>
      <c r="H441" s="129"/>
      <c r="I441" s="130"/>
      <c r="J441" s="131"/>
      <c r="K441" s="132"/>
      <c r="L441" s="133"/>
      <c r="M441" s="134"/>
      <c r="N441" s="135"/>
      <c r="O441" s="136"/>
      <c r="P441" s="137"/>
      <c r="Q441" s="138"/>
      <c r="R441" s="139"/>
    </row>
    <row r="442" spans="1:18" ht="21" customHeight="1" thickTop="1">
      <c r="A442" s="142"/>
      <c r="B442" s="19"/>
      <c r="C442" s="20"/>
      <c r="D442" s="20"/>
      <c r="E442" s="21"/>
      <c r="F442" s="21"/>
      <c r="G442" s="21"/>
      <c r="H442" s="22"/>
      <c r="I442" s="23"/>
      <c r="J442" s="24"/>
      <c r="K442" s="25"/>
      <c r="L442" s="26"/>
      <c r="M442" s="27"/>
      <c r="N442" s="28"/>
      <c r="O442" s="29"/>
      <c r="P442" s="30"/>
      <c r="Q442" s="31"/>
      <c r="R442" s="32"/>
    </row>
    <row r="443" spans="1:18" ht="21" customHeight="1">
      <c r="A443" s="340">
        <v>6</v>
      </c>
      <c r="B443" s="33"/>
      <c r="C443" s="34"/>
      <c r="D443" s="35"/>
      <c r="E443" s="36"/>
      <c r="F443" s="36"/>
      <c r="G443" s="36"/>
      <c r="H443" s="37"/>
      <c r="I443" s="38"/>
      <c r="J443" s="39"/>
      <c r="K443" s="40"/>
      <c r="L443" s="41"/>
      <c r="M443" s="42"/>
      <c r="N443" s="43"/>
      <c r="O443" s="44"/>
      <c r="P443" s="45"/>
      <c r="Q443" s="46"/>
      <c r="R443" s="37"/>
    </row>
    <row r="444" spans="1:18" ht="21" customHeight="1">
      <c r="A444" s="17"/>
      <c r="B444" s="47"/>
      <c r="C444" s="48"/>
      <c r="D444" s="329"/>
      <c r="E444" s="50"/>
      <c r="F444" s="50"/>
      <c r="G444" s="50"/>
      <c r="H444" s="22"/>
      <c r="I444" s="51"/>
      <c r="J444" s="52"/>
      <c r="K444" s="25"/>
      <c r="L444" s="53"/>
      <c r="M444" s="54"/>
      <c r="N444" s="55"/>
      <c r="O444" s="56"/>
      <c r="P444" s="57"/>
      <c r="Q444" s="31"/>
      <c r="R444" s="58"/>
    </row>
    <row r="445" spans="1:18" ht="21" customHeight="1">
      <c r="A445" s="13"/>
      <c r="B445" s="59"/>
      <c r="C445" s="60"/>
      <c r="D445" s="297"/>
      <c r="E445" s="62"/>
      <c r="F445" s="62"/>
      <c r="G445" s="62"/>
      <c r="H445" s="63"/>
      <c r="I445" s="64"/>
      <c r="J445" s="85"/>
      <c r="K445" s="66"/>
      <c r="L445" s="67"/>
      <c r="M445" s="68"/>
      <c r="N445" s="69"/>
      <c r="O445" s="44"/>
      <c r="P445" s="70"/>
      <c r="Q445" s="46"/>
      <c r="R445" s="37"/>
    </row>
    <row r="446" spans="1:18" ht="21" customHeight="1">
      <c r="A446" s="71"/>
      <c r="B446" s="72"/>
      <c r="C446" s="16"/>
      <c r="D446" s="327"/>
      <c r="E446" s="74"/>
      <c r="F446" s="74"/>
      <c r="G446" s="74"/>
      <c r="H446" s="75"/>
      <c r="I446" s="140"/>
      <c r="J446" s="116"/>
      <c r="K446" s="25"/>
      <c r="L446" s="53"/>
      <c r="M446" s="54"/>
      <c r="N446" s="78"/>
      <c r="O446" s="56"/>
      <c r="P446" s="79"/>
      <c r="Q446" s="31"/>
      <c r="R446" s="58"/>
    </row>
    <row r="447" spans="1:18" ht="21" customHeight="1">
      <c r="A447" s="80">
        <v>1</v>
      </c>
      <c r="B447" s="81"/>
      <c r="C447" s="60"/>
      <c r="D447" s="328"/>
      <c r="E447" s="62"/>
      <c r="F447" s="83"/>
      <c r="G447" s="83"/>
      <c r="H447" s="84"/>
      <c r="I447" s="64"/>
      <c r="J447" s="85"/>
      <c r="K447" s="40"/>
      <c r="L447" s="67"/>
      <c r="M447" s="68"/>
      <c r="N447" s="43"/>
      <c r="O447" s="86"/>
      <c r="P447" s="87"/>
      <c r="Q447" s="46"/>
      <c r="R447" s="37"/>
    </row>
    <row r="448" spans="1:18" ht="21" customHeight="1">
      <c r="A448" s="71"/>
      <c r="B448" s="72"/>
      <c r="C448" s="48"/>
      <c r="D448" s="88"/>
      <c r="E448" s="89"/>
      <c r="F448" s="89"/>
      <c r="G448" s="89"/>
      <c r="H448" s="75"/>
      <c r="I448" s="76"/>
      <c r="J448" s="116"/>
      <c r="K448" s="25"/>
      <c r="L448" s="53"/>
      <c r="M448" s="54"/>
      <c r="N448" s="55"/>
      <c r="O448" s="56"/>
      <c r="P448" s="79"/>
      <c r="Q448" s="31"/>
      <c r="R448" s="58"/>
    </row>
    <row r="449" spans="1:18" ht="21" customHeight="1">
      <c r="A449" s="80"/>
      <c r="B449" s="81"/>
      <c r="C449" s="60"/>
      <c r="D449" s="90"/>
      <c r="E449" s="62"/>
      <c r="F449" s="62"/>
      <c r="G449" s="62"/>
      <c r="H449" s="84"/>
      <c r="I449" s="64"/>
      <c r="J449" s="85"/>
      <c r="K449" s="40"/>
      <c r="L449" s="67"/>
      <c r="M449" s="68"/>
      <c r="N449" s="69"/>
      <c r="O449" s="86"/>
      <c r="P449" s="87"/>
      <c r="Q449" s="46"/>
      <c r="R449" s="37"/>
    </row>
    <row r="450" spans="1:18" ht="21" customHeight="1">
      <c r="A450" s="17"/>
      <c r="B450" s="72"/>
      <c r="C450" s="48"/>
      <c r="D450" s="306"/>
      <c r="E450" s="89"/>
      <c r="F450" s="89"/>
      <c r="G450" s="89"/>
      <c r="H450" s="58"/>
      <c r="I450" s="76"/>
      <c r="J450" s="116"/>
      <c r="K450" s="25"/>
      <c r="L450" s="53"/>
      <c r="M450" s="54"/>
      <c r="N450" s="92"/>
      <c r="O450" s="56"/>
      <c r="P450" s="79"/>
      <c r="Q450" s="31"/>
      <c r="R450" s="58"/>
    </row>
    <row r="451" spans="1:18" ht="21" customHeight="1">
      <c r="A451" s="80">
        <v>2</v>
      </c>
      <c r="B451" s="81"/>
      <c r="C451" s="60"/>
      <c r="D451" s="297"/>
      <c r="E451" s="62"/>
      <c r="F451" s="62"/>
      <c r="G451" s="62"/>
      <c r="H451" s="84"/>
      <c r="I451" s="64"/>
      <c r="J451" s="85"/>
      <c r="K451" s="40"/>
      <c r="L451" s="67"/>
      <c r="M451" s="68"/>
      <c r="N451" s="69"/>
      <c r="O451" s="86"/>
      <c r="P451" s="93"/>
      <c r="Q451" s="46"/>
      <c r="R451" s="37"/>
    </row>
    <row r="452" spans="1:18" ht="21" customHeight="1">
      <c r="A452" s="17"/>
      <c r="B452" s="72"/>
      <c r="C452" s="48"/>
      <c r="D452" s="306"/>
      <c r="E452" s="89"/>
      <c r="F452" s="89"/>
      <c r="G452" s="89"/>
      <c r="H452" s="94"/>
      <c r="I452" s="76"/>
      <c r="J452" s="116"/>
      <c r="K452" s="25"/>
      <c r="L452" s="53"/>
      <c r="M452" s="54"/>
      <c r="N452" s="92"/>
      <c r="O452" s="56"/>
      <c r="P452" s="79"/>
      <c r="Q452" s="31"/>
      <c r="R452" s="58"/>
    </row>
    <row r="453" spans="1:18" ht="21" customHeight="1">
      <c r="A453" s="13">
        <v>3</v>
      </c>
      <c r="B453" s="81"/>
      <c r="C453" s="60"/>
      <c r="D453" s="297"/>
      <c r="E453" s="62"/>
      <c r="F453" s="62"/>
      <c r="G453" s="62"/>
      <c r="H453" s="37"/>
      <c r="I453" s="64"/>
      <c r="J453" s="85"/>
      <c r="K453" s="40"/>
      <c r="L453" s="67"/>
      <c r="M453" s="68"/>
      <c r="N453" s="69"/>
      <c r="O453" s="86"/>
      <c r="P453" s="93"/>
      <c r="Q453" s="46"/>
      <c r="R453" s="37"/>
    </row>
    <row r="454" spans="1:18" ht="21" customHeight="1">
      <c r="A454" s="18"/>
      <c r="B454" s="72"/>
      <c r="C454" s="48"/>
      <c r="D454" s="306"/>
      <c r="E454" s="89"/>
      <c r="F454" s="74"/>
      <c r="G454" s="74"/>
      <c r="H454" s="94"/>
      <c r="I454" s="76"/>
      <c r="J454" s="116"/>
      <c r="K454" s="25"/>
      <c r="L454" s="53"/>
      <c r="M454" s="54"/>
      <c r="N454" s="95"/>
      <c r="O454" s="96"/>
      <c r="P454" s="79"/>
      <c r="Q454" s="31"/>
      <c r="R454" s="58"/>
    </row>
    <row r="455" spans="1:18" ht="21" customHeight="1">
      <c r="A455" s="13">
        <v>4</v>
      </c>
      <c r="B455" s="81"/>
      <c r="C455" s="14"/>
      <c r="D455" s="297"/>
      <c r="E455" s="62"/>
      <c r="F455" s="97"/>
      <c r="G455" s="97"/>
      <c r="H455" s="98"/>
      <c r="I455" s="64"/>
      <c r="J455" s="85"/>
      <c r="K455" s="40"/>
      <c r="L455" s="67"/>
      <c r="M455" s="68"/>
      <c r="N455" s="43"/>
      <c r="O455" s="86"/>
      <c r="P455" s="93"/>
      <c r="Q455" s="46"/>
      <c r="R455" s="37"/>
    </row>
    <row r="456" spans="1:18" ht="21" customHeight="1">
      <c r="A456" s="17"/>
      <c r="B456" s="72"/>
      <c r="C456" s="48"/>
      <c r="D456" s="99"/>
      <c r="E456" s="89"/>
      <c r="F456" s="74"/>
      <c r="G456" s="74"/>
      <c r="H456" s="22"/>
      <c r="I456" s="76"/>
      <c r="J456" s="116"/>
      <c r="K456" s="25"/>
      <c r="L456" s="53"/>
      <c r="M456" s="54"/>
      <c r="N456" s="95"/>
      <c r="O456" s="96"/>
      <c r="P456" s="79"/>
      <c r="Q456" s="31"/>
      <c r="R456" s="58"/>
    </row>
    <row r="457" spans="1:18" ht="21" customHeight="1">
      <c r="A457" s="13"/>
      <c r="B457" s="81"/>
      <c r="C457" s="60"/>
      <c r="D457" s="61"/>
      <c r="E457" s="62"/>
      <c r="F457" s="97"/>
      <c r="G457" s="97"/>
      <c r="H457" s="100"/>
      <c r="I457" s="64"/>
      <c r="J457" s="85"/>
      <c r="K457" s="40"/>
      <c r="L457" s="67"/>
      <c r="M457" s="68"/>
      <c r="N457" s="43"/>
      <c r="O457" s="86"/>
      <c r="P457" s="93"/>
      <c r="Q457" s="46"/>
      <c r="R457" s="37"/>
    </row>
    <row r="458" spans="1:18" ht="21" customHeight="1">
      <c r="A458" s="18"/>
      <c r="B458" s="72"/>
      <c r="C458" s="48"/>
      <c r="D458" s="99"/>
      <c r="E458" s="89"/>
      <c r="F458" s="74"/>
      <c r="G458" s="74"/>
      <c r="H458" s="22"/>
      <c r="I458" s="76"/>
      <c r="J458" s="116"/>
      <c r="K458" s="25"/>
      <c r="L458" s="53"/>
      <c r="M458" s="54"/>
      <c r="N458" s="95"/>
      <c r="O458" s="96"/>
      <c r="P458" s="79"/>
      <c r="Q458" s="31"/>
      <c r="R458" s="58"/>
    </row>
    <row r="459" spans="1:18" ht="21" customHeight="1">
      <c r="A459" s="13">
        <v>5</v>
      </c>
      <c r="B459" s="81"/>
      <c r="C459" s="60"/>
      <c r="D459" s="90"/>
      <c r="E459" s="62"/>
      <c r="F459" s="97"/>
      <c r="G459" s="97"/>
      <c r="H459" s="63"/>
      <c r="I459" s="64"/>
      <c r="J459" s="85"/>
      <c r="K459" s="40"/>
      <c r="L459" s="67"/>
      <c r="M459" s="68"/>
      <c r="N459" s="101"/>
      <c r="O459" s="86"/>
      <c r="P459" s="102"/>
      <c r="Q459" s="46"/>
      <c r="R459" s="37"/>
    </row>
    <row r="460" spans="1:18" ht="21" customHeight="1">
      <c r="A460" s="17"/>
      <c r="B460" s="72"/>
      <c r="C460" s="48"/>
      <c r="D460" s="263"/>
      <c r="E460" s="89"/>
      <c r="F460" s="89"/>
      <c r="G460" s="89"/>
      <c r="H460" s="58"/>
      <c r="I460" s="76"/>
      <c r="J460" s="116"/>
      <c r="K460" s="25"/>
      <c r="L460" s="53"/>
      <c r="M460" s="54"/>
      <c r="N460" s="92"/>
      <c r="O460" s="56"/>
      <c r="P460" s="79"/>
      <c r="Q460" s="31"/>
      <c r="R460" s="58"/>
    </row>
    <row r="461" spans="1:18" ht="21" customHeight="1">
      <c r="A461" s="13">
        <v>6</v>
      </c>
      <c r="B461" s="81"/>
      <c r="C461" s="60"/>
      <c r="D461" s="90"/>
      <c r="E461" s="62"/>
      <c r="F461" s="62"/>
      <c r="G461" s="62"/>
      <c r="H461" s="37"/>
      <c r="I461" s="64"/>
      <c r="J461" s="85"/>
      <c r="K461" s="40"/>
      <c r="L461" s="67"/>
      <c r="M461" s="68"/>
      <c r="N461" s="69"/>
      <c r="O461" s="86"/>
      <c r="P461" s="93"/>
      <c r="Q461" s="46"/>
      <c r="R461" s="37"/>
    </row>
    <row r="462" spans="1:18" ht="21" customHeight="1">
      <c r="A462" s="18"/>
      <c r="B462" s="72"/>
      <c r="C462" s="48"/>
      <c r="D462" s="88"/>
      <c r="E462" s="89"/>
      <c r="F462" s="74"/>
      <c r="G462" s="74"/>
      <c r="H462" s="22"/>
      <c r="I462" s="76"/>
      <c r="J462" s="116"/>
      <c r="K462" s="25"/>
      <c r="L462" s="53"/>
      <c r="M462" s="54"/>
      <c r="N462" s="78"/>
      <c r="O462" s="96"/>
      <c r="P462" s="79"/>
      <c r="Q462" s="31"/>
      <c r="R462" s="58"/>
    </row>
    <row r="463" spans="1:18" ht="21" customHeight="1">
      <c r="A463" s="13">
        <v>7</v>
      </c>
      <c r="B463" s="81"/>
      <c r="C463" s="60"/>
      <c r="D463" s="90"/>
      <c r="E463" s="62"/>
      <c r="F463" s="97"/>
      <c r="G463" s="97"/>
      <c r="H463" s="63"/>
      <c r="I463" s="64"/>
      <c r="J463" s="85"/>
      <c r="K463" s="40"/>
      <c r="L463" s="67"/>
      <c r="M463" s="68"/>
      <c r="N463" s="43"/>
      <c r="O463" s="86"/>
      <c r="P463" s="93"/>
      <c r="Q463" s="46"/>
      <c r="R463" s="37"/>
    </row>
    <row r="464" spans="1:18" ht="21" customHeight="1">
      <c r="A464" s="18"/>
      <c r="B464" s="72"/>
      <c r="C464" s="48"/>
      <c r="D464" s="263"/>
      <c r="E464" s="89"/>
      <c r="F464" s="74"/>
      <c r="G464" s="74"/>
      <c r="H464" s="22"/>
      <c r="I464" s="76"/>
      <c r="J464" s="116"/>
      <c r="K464" s="25"/>
      <c r="L464" s="53"/>
      <c r="M464" s="54"/>
      <c r="N464" s="78"/>
      <c r="O464" s="96"/>
      <c r="P464" s="79"/>
      <c r="Q464" s="31"/>
      <c r="R464" s="58"/>
    </row>
    <row r="465" spans="1:18" ht="21" customHeight="1">
      <c r="A465" s="13">
        <v>8</v>
      </c>
      <c r="B465" s="81"/>
      <c r="C465" s="60"/>
      <c r="D465" s="90"/>
      <c r="E465" s="62"/>
      <c r="F465" s="97"/>
      <c r="G465" s="97"/>
      <c r="H465" s="63"/>
      <c r="I465" s="64"/>
      <c r="J465" s="85"/>
      <c r="K465" s="40"/>
      <c r="L465" s="67"/>
      <c r="M465" s="68"/>
      <c r="N465" s="43"/>
      <c r="O465" s="86"/>
      <c r="P465" s="93"/>
      <c r="Q465" s="46"/>
      <c r="R465" s="37"/>
    </row>
    <row r="466" spans="1:18" ht="21" customHeight="1">
      <c r="A466" s="17"/>
      <c r="B466" s="103"/>
      <c r="C466" s="48"/>
      <c r="D466" s="263"/>
      <c r="E466" s="89"/>
      <c r="F466" s="74"/>
      <c r="G466" s="74"/>
      <c r="H466" s="75"/>
      <c r="I466" s="76"/>
      <c r="J466" s="116"/>
      <c r="K466" s="25"/>
      <c r="L466" s="53"/>
      <c r="M466" s="54"/>
      <c r="N466" s="95"/>
      <c r="O466" s="96"/>
      <c r="P466" s="79"/>
      <c r="Q466" s="31"/>
      <c r="R466" s="58"/>
    </row>
    <row r="467" spans="1:18" ht="21" customHeight="1">
      <c r="A467" s="13">
        <v>9</v>
      </c>
      <c r="B467" s="104"/>
      <c r="C467" s="60"/>
      <c r="D467" s="90"/>
      <c r="E467" s="62"/>
      <c r="F467" s="97"/>
      <c r="G467" s="97"/>
      <c r="H467" s="84"/>
      <c r="I467" s="64"/>
      <c r="J467" s="85"/>
      <c r="K467" s="40"/>
      <c r="L467" s="67"/>
      <c r="M467" s="68"/>
      <c r="N467" s="105"/>
      <c r="O467" s="86"/>
      <c r="P467" s="93"/>
      <c r="Q467" s="46"/>
      <c r="R467" s="37"/>
    </row>
    <row r="468" spans="1:18" ht="21" customHeight="1">
      <c r="A468" s="17"/>
      <c r="B468" s="103"/>
      <c r="C468" s="48"/>
      <c r="D468" s="263"/>
      <c r="E468" s="89"/>
      <c r="F468" s="106"/>
      <c r="G468" s="106"/>
      <c r="H468" s="107"/>
      <c r="I468" s="76"/>
      <c r="J468" s="116"/>
      <c r="K468" s="25"/>
      <c r="L468" s="53"/>
      <c r="M468" s="54"/>
      <c r="N468" s="95"/>
      <c r="O468" s="96"/>
      <c r="P468" s="79"/>
      <c r="Q468" s="31"/>
      <c r="R468" s="58"/>
    </row>
    <row r="469" spans="1:18" ht="21" customHeight="1">
      <c r="A469" s="13">
        <v>10</v>
      </c>
      <c r="B469" s="104"/>
      <c r="C469" s="60"/>
      <c r="D469" s="90"/>
      <c r="E469" s="62"/>
      <c r="F469" s="108"/>
      <c r="G469" s="108"/>
      <c r="H469" s="37"/>
      <c r="I469" s="64"/>
      <c r="J469" s="85"/>
      <c r="K469" s="40"/>
      <c r="L469" s="67"/>
      <c r="M469" s="68"/>
      <c r="N469" s="43"/>
      <c r="O469" s="86"/>
      <c r="P469" s="93"/>
      <c r="Q469" s="46"/>
      <c r="R469" s="37"/>
    </row>
    <row r="470" spans="1:18" ht="21" customHeight="1">
      <c r="A470" s="17"/>
      <c r="B470" s="103"/>
      <c r="C470" s="48"/>
      <c r="D470" s="263"/>
      <c r="E470" s="89"/>
      <c r="F470" s="106"/>
      <c r="G470" s="106"/>
      <c r="H470" s="107"/>
      <c r="I470" s="76"/>
      <c r="J470" s="116"/>
      <c r="K470" s="25"/>
      <c r="L470" s="53"/>
      <c r="M470" s="54"/>
      <c r="N470" s="95"/>
      <c r="O470" s="96"/>
      <c r="P470" s="79"/>
      <c r="Q470" s="31"/>
      <c r="R470" s="58"/>
    </row>
    <row r="471" spans="1:18" ht="21" customHeight="1">
      <c r="A471" s="13">
        <v>11</v>
      </c>
      <c r="B471" s="104"/>
      <c r="C471" s="60"/>
      <c r="D471" s="90"/>
      <c r="E471" s="62"/>
      <c r="F471" s="108"/>
      <c r="G471" s="108"/>
      <c r="H471" s="37"/>
      <c r="I471" s="64"/>
      <c r="J471" s="85"/>
      <c r="K471" s="40"/>
      <c r="L471" s="67"/>
      <c r="M471" s="68"/>
      <c r="N471" s="43"/>
      <c r="O471" s="86"/>
      <c r="P471" s="93"/>
      <c r="Q471" s="46"/>
      <c r="R471" s="37"/>
    </row>
    <row r="472" spans="1:18" ht="21" customHeight="1">
      <c r="A472" s="17"/>
      <c r="B472" s="103"/>
      <c r="C472" s="48"/>
      <c r="D472" s="263"/>
      <c r="E472" s="89"/>
      <c r="F472" s="106"/>
      <c r="G472" s="106"/>
      <c r="H472" s="58"/>
      <c r="I472" s="76"/>
      <c r="J472" s="116"/>
      <c r="K472" s="25"/>
      <c r="L472" s="53"/>
      <c r="M472" s="54"/>
      <c r="N472" s="95"/>
      <c r="O472" s="96"/>
      <c r="P472" s="79"/>
      <c r="Q472" s="31"/>
      <c r="R472" s="58"/>
    </row>
    <row r="473" spans="1:18" ht="21" customHeight="1">
      <c r="A473" s="13">
        <v>12</v>
      </c>
      <c r="B473" s="104"/>
      <c r="C473" s="60"/>
      <c r="D473" s="90"/>
      <c r="E473" s="62"/>
      <c r="F473" s="108"/>
      <c r="G473" s="108"/>
      <c r="H473" s="37"/>
      <c r="I473" s="64"/>
      <c r="J473" s="85"/>
      <c r="K473" s="40"/>
      <c r="L473" s="67"/>
      <c r="M473" s="68"/>
      <c r="N473" s="43"/>
      <c r="O473" s="86"/>
      <c r="P473" s="93"/>
      <c r="Q473" s="46"/>
      <c r="R473" s="37"/>
    </row>
    <row r="474" spans="1:18" ht="21" customHeight="1">
      <c r="A474" s="17"/>
      <c r="B474" s="103"/>
      <c r="C474" s="48"/>
      <c r="D474" s="263"/>
      <c r="E474" s="89"/>
      <c r="F474" s="106"/>
      <c r="G474" s="106"/>
      <c r="H474" s="58"/>
      <c r="I474" s="76"/>
      <c r="J474" s="116"/>
      <c r="K474" s="25"/>
      <c r="L474" s="53"/>
      <c r="M474" s="54"/>
      <c r="N474" s="95"/>
      <c r="O474" s="96"/>
      <c r="P474" s="79"/>
      <c r="Q474" s="31"/>
      <c r="R474" s="58"/>
    </row>
    <row r="475" spans="1:18" ht="21" customHeight="1">
      <c r="A475" s="13">
        <v>13</v>
      </c>
      <c r="B475" s="104"/>
      <c r="C475" s="60"/>
      <c r="D475" s="90"/>
      <c r="E475" s="62"/>
      <c r="F475" s="108"/>
      <c r="G475" s="108"/>
      <c r="H475" s="37"/>
      <c r="I475" s="64"/>
      <c r="J475" s="85"/>
      <c r="K475" s="40"/>
      <c r="L475" s="67"/>
      <c r="M475" s="68"/>
      <c r="N475" s="43"/>
      <c r="O475" s="86"/>
      <c r="P475" s="93"/>
      <c r="Q475" s="46"/>
      <c r="R475" s="37"/>
    </row>
    <row r="476" spans="1:18" ht="21" customHeight="1">
      <c r="A476" s="17"/>
      <c r="B476" s="72"/>
      <c r="C476" s="48"/>
      <c r="D476" s="91"/>
      <c r="E476" s="89"/>
      <c r="F476" s="89"/>
      <c r="G476" s="89"/>
      <c r="H476" s="94"/>
      <c r="I476" s="76"/>
      <c r="J476" s="116"/>
      <c r="K476" s="25"/>
      <c r="L476" s="53"/>
      <c r="M476" s="54"/>
      <c r="N476" s="95"/>
      <c r="O476" s="56"/>
      <c r="P476" s="79"/>
      <c r="Q476" s="31"/>
      <c r="R476" s="58"/>
    </row>
    <row r="477" spans="1:18" ht="21" customHeight="1">
      <c r="A477" s="13">
        <v>14</v>
      </c>
      <c r="B477" s="81"/>
      <c r="C477" s="60"/>
      <c r="D477" s="61"/>
      <c r="E477" s="62"/>
      <c r="F477" s="62"/>
      <c r="G477" s="62"/>
      <c r="H477" s="98"/>
      <c r="I477" s="64"/>
      <c r="J477" s="85"/>
      <c r="K477" s="40"/>
      <c r="L477" s="67"/>
      <c r="M477" s="68"/>
      <c r="N477" s="43"/>
      <c r="O477" s="86"/>
      <c r="P477" s="93"/>
      <c r="Q477" s="46"/>
      <c r="R477" s="37"/>
    </row>
    <row r="478" spans="1:18" ht="21" customHeight="1">
      <c r="A478" s="17"/>
      <c r="B478" s="72"/>
      <c r="C478" s="48"/>
      <c r="D478" s="99"/>
      <c r="E478" s="89"/>
      <c r="F478" s="89"/>
      <c r="G478" s="89"/>
      <c r="H478" s="94"/>
      <c r="I478" s="76"/>
      <c r="J478" s="116"/>
      <c r="K478" s="25"/>
      <c r="L478" s="53"/>
      <c r="M478" s="54"/>
      <c r="N478" s="95"/>
      <c r="O478" s="56"/>
      <c r="P478" s="79"/>
      <c r="Q478" s="31"/>
      <c r="R478" s="58"/>
    </row>
    <row r="479" spans="1:18" ht="21" customHeight="1">
      <c r="A479" s="13">
        <v>15</v>
      </c>
      <c r="B479" s="81"/>
      <c r="C479" s="60"/>
      <c r="D479" s="61"/>
      <c r="E479" s="62"/>
      <c r="F479" s="62"/>
      <c r="G479" s="62"/>
      <c r="H479" s="98"/>
      <c r="I479" s="64"/>
      <c r="J479" s="85"/>
      <c r="K479" s="40"/>
      <c r="L479" s="67"/>
      <c r="M479" s="68"/>
      <c r="N479" s="43"/>
      <c r="O479" s="86"/>
      <c r="P479" s="93"/>
      <c r="Q479" s="46"/>
      <c r="R479" s="37"/>
    </row>
    <row r="480" spans="1:18" ht="21" customHeight="1">
      <c r="A480" s="17"/>
      <c r="B480" s="72"/>
      <c r="C480" s="48"/>
      <c r="D480" s="99"/>
      <c r="E480" s="89"/>
      <c r="F480" s="106"/>
      <c r="G480" s="106"/>
      <c r="H480" s="22"/>
      <c r="I480" s="76"/>
      <c r="J480" s="116"/>
      <c r="K480" s="25"/>
      <c r="L480" s="53"/>
      <c r="M480" s="54"/>
      <c r="N480" s="95"/>
      <c r="O480" s="56"/>
      <c r="P480" s="79"/>
      <c r="Q480" s="31"/>
      <c r="R480" s="58"/>
    </row>
    <row r="481" spans="1:18" ht="21" customHeight="1">
      <c r="A481" s="13">
        <v>16</v>
      </c>
      <c r="B481" s="81"/>
      <c r="C481" s="60"/>
      <c r="D481" s="61"/>
      <c r="E481" s="62"/>
      <c r="F481" s="108"/>
      <c r="G481" s="108"/>
      <c r="H481" s="100"/>
      <c r="I481" s="64"/>
      <c r="J481" s="85"/>
      <c r="K481" s="40"/>
      <c r="L481" s="67"/>
      <c r="M481" s="68"/>
      <c r="N481" s="43"/>
      <c r="O481" s="86"/>
      <c r="P481" s="93"/>
      <c r="Q481" s="46"/>
      <c r="R481" s="37"/>
    </row>
    <row r="482" spans="1:18" ht="21" customHeight="1">
      <c r="A482" s="17"/>
      <c r="B482" s="72"/>
      <c r="C482" s="48"/>
      <c r="D482" s="99"/>
      <c r="E482" s="89"/>
      <c r="F482" s="106"/>
      <c r="G482" s="106"/>
      <c r="H482" s="22"/>
      <c r="I482" s="76"/>
      <c r="J482" s="116"/>
      <c r="K482" s="25"/>
      <c r="L482" s="53"/>
      <c r="M482" s="54"/>
      <c r="N482" s="95"/>
      <c r="O482" s="56"/>
      <c r="P482" s="79"/>
      <c r="Q482" s="109"/>
      <c r="R482" s="58"/>
    </row>
    <row r="483" spans="1:18" ht="21" customHeight="1">
      <c r="A483" s="13">
        <v>17</v>
      </c>
      <c r="B483" s="81"/>
      <c r="C483" s="60"/>
      <c r="D483" s="61"/>
      <c r="E483" s="62"/>
      <c r="F483" s="108"/>
      <c r="G483" s="108"/>
      <c r="H483" s="63"/>
      <c r="I483" s="64"/>
      <c r="J483" s="85"/>
      <c r="K483" s="40"/>
      <c r="L483" s="110"/>
      <c r="M483" s="54"/>
      <c r="N483" s="101"/>
      <c r="O483" s="111"/>
      <c r="P483" s="102"/>
      <c r="Q483" s="112"/>
      <c r="R483" s="94"/>
    </row>
    <row r="484" spans="1:18" ht="21" customHeight="1">
      <c r="A484" s="17"/>
      <c r="B484" s="72"/>
      <c r="C484" s="113"/>
      <c r="D484" s="114"/>
      <c r="E484" s="115"/>
      <c r="F484" s="116"/>
      <c r="G484" s="116"/>
      <c r="H484" s="117"/>
      <c r="I484" s="118"/>
      <c r="J484" s="119"/>
      <c r="K484" s="120"/>
      <c r="L484" s="121"/>
      <c r="M484" s="122"/>
      <c r="N484" s="92"/>
      <c r="O484" s="56"/>
      <c r="P484" s="79"/>
      <c r="Q484" s="31"/>
      <c r="R484" s="58"/>
    </row>
    <row r="485" spans="1:18" ht="21" customHeight="1" thickBot="1">
      <c r="A485" s="123">
        <v>18</v>
      </c>
      <c r="B485" s="273"/>
      <c r="C485" s="125"/>
      <c r="D485" s="126"/>
      <c r="E485" s="127"/>
      <c r="F485" s="128"/>
      <c r="G485" s="128"/>
      <c r="H485" s="129"/>
      <c r="I485" s="130"/>
      <c r="J485" s="131"/>
      <c r="K485" s="132"/>
      <c r="L485" s="133"/>
      <c r="M485" s="134"/>
      <c r="N485" s="135"/>
      <c r="O485" s="136"/>
      <c r="P485" s="137"/>
      <c r="Q485" s="138"/>
      <c r="R485" s="139"/>
    </row>
    <row r="486" spans="1:18" ht="21" customHeight="1" thickTop="1">
      <c r="A486" s="142"/>
      <c r="B486" s="19"/>
      <c r="C486" s="20"/>
      <c r="D486" s="20"/>
      <c r="E486" s="21"/>
      <c r="F486" s="21"/>
      <c r="G486" s="21"/>
      <c r="H486" s="22"/>
      <c r="I486" s="23"/>
      <c r="J486" s="24"/>
      <c r="K486" s="25"/>
      <c r="L486" s="26"/>
      <c r="M486" s="27"/>
      <c r="N486" s="28"/>
      <c r="O486" s="29"/>
      <c r="P486" s="30"/>
      <c r="Q486" s="31"/>
      <c r="R486" s="32"/>
    </row>
    <row r="487" spans="1:18" ht="21" customHeight="1">
      <c r="A487" s="15">
        <v>19</v>
      </c>
      <c r="B487" s="33"/>
      <c r="C487" s="34"/>
      <c r="D487" s="35"/>
      <c r="E487" s="36"/>
      <c r="F487" s="36"/>
      <c r="G487" s="36"/>
      <c r="H487" s="37"/>
      <c r="I487" s="64"/>
      <c r="J487" s="39"/>
      <c r="K487" s="40"/>
      <c r="L487" s="41"/>
      <c r="M487" s="42"/>
      <c r="N487" s="43"/>
      <c r="O487" s="44"/>
      <c r="P487" s="45"/>
      <c r="Q487" s="46"/>
      <c r="R487" s="37"/>
    </row>
    <row r="488" spans="1:18" ht="21" customHeight="1">
      <c r="A488" s="17"/>
      <c r="B488" s="47"/>
      <c r="C488" s="48"/>
      <c r="D488" s="268"/>
      <c r="E488" s="89"/>
      <c r="F488" s="50"/>
      <c r="G488" s="50"/>
      <c r="H488" s="22"/>
      <c r="I488" s="51"/>
      <c r="J488" s="116"/>
      <c r="K488" s="25"/>
      <c r="L488" s="53"/>
      <c r="M488" s="54"/>
      <c r="N488" s="55"/>
      <c r="O488" s="56"/>
      <c r="P488" s="57"/>
      <c r="Q488" s="31"/>
      <c r="R488" s="58"/>
    </row>
    <row r="489" spans="1:18" ht="21" customHeight="1">
      <c r="A489" s="13">
        <v>20</v>
      </c>
      <c r="B489" s="59"/>
      <c r="C489" s="60"/>
      <c r="D489" s="90"/>
      <c r="E489" s="62"/>
      <c r="F489" s="62"/>
      <c r="G489" s="62"/>
      <c r="H489" s="63"/>
      <c r="I489" s="64"/>
      <c r="J489" s="85"/>
      <c r="K489" s="66"/>
      <c r="L489" s="67"/>
      <c r="M489" s="68"/>
      <c r="N489" s="69"/>
      <c r="O489" s="44"/>
      <c r="P489" s="70"/>
      <c r="Q489" s="46"/>
      <c r="R489" s="37"/>
    </row>
    <row r="490" spans="1:18" ht="21" customHeight="1">
      <c r="A490" s="71"/>
      <c r="B490" s="72"/>
      <c r="C490" s="16"/>
      <c r="D490" s="262"/>
      <c r="E490" s="89"/>
      <c r="F490" s="74"/>
      <c r="G490" s="74"/>
      <c r="H490" s="75"/>
      <c r="I490" s="140"/>
      <c r="J490" s="116"/>
      <c r="K490" s="25"/>
      <c r="L490" s="53"/>
      <c r="M490" s="54"/>
      <c r="N490" s="78"/>
      <c r="O490" s="56"/>
      <c r="P490" s="79"/>
      <c r="Q490" s="31"/>
      <c r="R490" s="58"/>
    </row>
    <row r="491" spans="1:18" ht="21" customHeight="1">
      <c r="A491" s="80">
        <v>21</v>
      </c>
      <c r="B491" s="81"/>
      <c r="C491" s="60"/>
      <c r="D491" s="82"/>
      <c r="E491" s="62"/>
      <c r="F491" s="83"/>
      <c r="G491" s="83"/>
      <c r="H491" s="84"/>
      <c r="I491" s="64"/>
      <c r="J491" s="85"/>
      <c r="K491" s="40"/>
      <c r="L491" s="67"/>
      <c r="M491" s="68"/>
      <c r="N491" s="43"/>
      <c r="O491" s="86"/>
      <c r="P491" s="87"/>
      <c r="Q491" s="46"/>
      <c r="R491" s="37"/>
    </row>
    <row r="492" spans="1:18" ht="21" customHeight="1">
      <c r="A492" s="71"/>
      <c r="B492" s="72"/>
      <c r="C492" s="48"/>
      <c r="D492" s="88"/>
      <c r="E492" s="89"/>
      <c r="F492" s="89"/>
      <c r="G492" s="89"/>
      <c r="H492" s="75"/>
      <c r="I492" s="76"/>
      <c r="J492" s="116"/>
      <c r="K492" s="25"/>
      <c r="L492" s="53"/>
      <c r="M492" s="54"/>
      <c r="N492" s="55"/>
      <c r="O492" s="56"/>
      <c r="P492" s="79"/>
      <c r="Q492" s="31"/>
      <c r="R492" s="58"/>
    </row>
    <row r="493" spans="1:18" ht="21" customHeight="1">
      <c r="A493" s="80">
        <v>22</v>
      </c>
      <c r="B493" s="81"/>
      <c r="C493" s="60"/>
      <c r="D493" s="90"/>
      <c r="E493" s="62"/>
      <c r="F493" s="62"/>
      <c r="G493" s="62"/>
      <c r="H493" s="84"/>
      <c r="I493" s="64"/>
      <c r="J493" s="85"/>
      <c r="K493" s="40"/>
      <c r="L493" s="67"/>
      <c r="M493" s="68"/>
      <c r="N493" s="69"/>
      <c r="O493" s="86"/>
      <c r="P493" s="87"/>
      <c r="Q493" s="46"/>
      <c r="R493" s="37"/>
    </row>
    <row r="494" spans="1:18" ht="21" customHeight="1">
      <c r="A494" s="17"/>
      <c r="B494" s="72"/>
      <c r="C494" s="48"/>
      <c r="D494" s="91"/>
      <c r="E494" s="89"/>
      <c r="F494" s="89"/>
      <c r="G494" s="89"/>
      <c r="H494" s="58"/>
      <c r="I494" s="76"/>
      <c r="J494" s="77"/>
      <c r="K494" s="25"/>
      <c r="L494" s="53"/>
      <c r="M494" s="54"/>
      <c r="N494" s="92"/>
      <c r="O494" s="56"/>
      <c r="P494" s="79"/>
      <c r="Q494" s="31"/>
      <c r="R494" s="58"/>
    </row>
    <row r="495" spans="1:18" ht="21" customHeight="1">
      <c r="A495" s="80"/>
      <c r="B495" s="81"/>
      <c r="C495" s="60"/>
      <c r="D495" s="61"/>
      <c r="E495" s="62"/>
      <c r="F495" s="62"/>
      <c r="G495" s="62"/>
      <c r="H495" s="84"/>
      <c r="I495" s="64"/>
      <c r="J495" s="85"/>
      <c r="K495" s="40"/>
      <c r="L495" s="67"/>
      <c r="M495" s="68"/>
      <c r="N495" s="69"/>
      <c r="O495" s="86"/>
      <c r="P495" s="93"/>
      <c r="Q495" s="46"/>
      <c r="R495" s="37"/>
    </row>
    <row r="496" spans="1:18" ht="21" customHeight="1">
      <c r="A496" s="17"/>
      <c r="B496" s="72"/>
      <c r="C496" s="48"/>
      <c r="D496" s="91"/>
      <c r="E496" s="89"/>
      <c r="F496" s="89"/>
      <c r="G496" s="89"/>
      <c r="H496" s="94"/>
      <c r="I496" s="76"/>
      <c r="J496" s="77"/>
      <c r="K496" s="25"/>
      <c r="L496" s="53"/>
      <c r="M496" s="54"/>
      <c r="N496" s="92"/>
      <c r="O496" s="56"/>
      <c r="P496" s="79"/>
      <c r="Q496" s="31"/>
      <c r="R496" s="58"/>
    </row>
    <row r="497" spans="1:18" ht="21" customHeight="1">
      <c r="A497" s="13"/>
      <c r="B497" s="81"/>
      <c r="C497" s="60"/>
      <c r="D497" s="61"/>
      <c r="E497" s="62"/>
      <c r="F497" s="62"/>
      <c r="G497" s="62"/>
      <c r="H497" s="37"/>
      <c r="I497" s="64"/>
      <c r="J497" s="85"/>
      <c r="K497" s="40"/>
      <c r="L497" s="67"/>
      <c r="M497" s="68"/>
      <c r="N497" s="69"/>
      <c r="O497" s="86"/>
      <c r="P497" s="93"/>
      <c r="Q497" s="46"/>
      <c r="R497" s="37"/>
    </row>
    <row r="498" spans="1:18" ht="21" customHeight="1">
      <c r="A498" s="18"/>
      <c r="B498" s="72"/>
      <c r="C498" s="48"/>
      <c r="D498" s="91"/>
      <c r="E498" s="89"/>
      <c r="F498" s="74"/>
      <c r="G498" s="74"/>
      <c r="H498" s="94"/>
      <c r="I498" s="76"/>
      <c r="J498" s="77"/>
      <c r="K498" s="25"/>
      <c r="L498" s="53"/>
      <c r="M498" s="54"/>
      <c r="N498" s="95"/>
      <c r="O498" s="96"/>
      <c r="P498" s="79"/>
      <c r="Q498" s="31"/>
      <c r="R498" s="58"/>
    </row>
    <row r="499" spans="1:18" ht="21" customHeight="1">
      <c r="A499" s="13"/>
      <c r="B499" s="81"/>
      <c r="C499" s="14"/>
      <c r="D499" s="61"/>
      <c r="E499" s="62"/>
      <c r="F499" s="97"/>
      <c r="G499" s="97"/>
      <c r="H499" s="98"/>
      <c r="I499" s="64"/>
      <c r="J499" s="85"/>
      <c r="K499" s="40"/>
      <c r="L499" s="67"/>
      <c r="M499" s="68"/>
      <c r="N499" s="43"/>
      <c r="O499" s="86"/>
      <c r="P499" s="93"/>
      <c r="Q499" s="46"/>
      <c r="R499" s="37"/>
    </row>
    <row r="500" spans="1:18" ht="21" customHeight="1">
      <c r="A500" s="17"/>
      <c r="B500" s="72"/>
      <c r="C500" s="48"/>
      <c r="D500" s="99"/>
      <c r="E500" s="89"/>
      <c r="F500" s="74"/>
      <c r="G500" s="74"/>
      <c r="H500" s="22"/>
      <c r="I500" s="76"/>
      <c r="J500" s="77"/>
      <c r="K500" s="25"/>
      <c r="L500" s="53"/>
      <c r="M500" s="54"/>
      <c r="N500" s="95"/>
      <c r="O500" s="96"/>
      <c r="P500" s="79"/>
      <c r="Q500" s="31"/>
      <c r="R500" s="58"/>
    </row>
    <row r="501" spans="1:18" ht="21" customHeight="1">
      <c r="A501" s="13"/>
      <c r="B501" s="81"/>
      <c r="C501" s="60"/>
      <c r="D501" s="61"/>
      <c r="E501" s="62"/>
      <c r="F501" s="97"/>
      <c r="G501" s="97"/>
      <c r="H501" s="100"/>
      <c r="I501" s="64"/>
      <c r="J501" s="85"/>
      <c r="K501" s="40"/>
      <c r="L501" s="67"/>
      <c r="M501" s="68"/>
      <c r="N501" s="43"/>
      <c r="O501" s="86"/>
      <c r="P501" s="93"/>
      <c r="Q501" s="46"/>
      <c r="R501" s="37"/>
    </row>
    <row r="502" spans="1:18" ht="21" customHeight="1">
      <c r="A502" s="18"/>
      <c r="B502" s="72"/>
      <c r="C502" s="48"/>
      <c r="D502" s="99"/>
      <c r="E502" s="89"/>
      <c r="F502" s="74"/>
      <c r="G502" s="74"/>
      <c r="H502" s="22"/>
      <c r="I502" s="76"/>
      <c r="J502" s="77"/>
      <c r="K502" s="25"/>
      <c r="L502" s="53"/>
      <c r="M502" s="54"/>
      <c r="N502" s="95"/>
      <c r="O502" s="96"/>
      <c r="P502" s="79"/>
      <c r="Q502" s="31"/>
      <c r="R502" s="58"/>
    </row>
    <row r="503" spans="1:18" ht="21" customHeight="1">
      <c r="A503" s="13"/>
      <c r="B503" s="81"/>
      <c r="C503" s="60"/>
      <c r="D503" s="61"/>
      <c r="E503" s="62"/>
      <c r="F503" s="97"/>
      <c r="G503" s="97"/>
      <c r="H503" s="63"/>
      <c r="I503" s="64"/>
      <c r="J503" s="85"/>
      <c r="K503" s="40"/>
      <c r="L503" s="67"/>
      <c r="M503" s="68"/>
      <c r="N503" s="101"/>
      <c r="O503" s="86"/>
      <c r="P503" s="102"/>
      <c r="Q503" s="46"/>
      <c r="R503" s="37"/>
    </row>
    <row r="504" spans="1:18" ht="21" customHeight="1">
      <c r="A504" s="17"/>
      <c r="B504" s="72"/>
      <c r="C504" s="48"/>
      <c r="D504" s="99"/>
      <c r="E504" s="89"/>
      <c r="F504" s="89"/>
      <c r="G504" s="89"/>
      <c r="H504" s="58"/>
      <c r="I504" s="76"/>
      <c r="J504" s="77"/>
      <c r="K504" s="25"/>
      <c r="L504" s="53"/>
      <c r="M504" s="54"/>
      <c r="N504" s="92"/>
      <c r="O504" s="56"/>
      <c r="P504" s="79"/>
      <c r="Q504" s="31"/>
      <c r="R504" s="58"/>
    </row>
    <row r="505" spans="1:18" ht="21" customHeight="1">
      <c r="A505" s="13"/>
      <c r="B505" s="81"/>
      <c r="C505" s="60"/>
      <c r="D505" s="61"/>
      <c r="E505" s="62"/>
      <c r="F505" s="62"/>
      <c r="G505" s="62"/>
      <c r="H505" s="37"/>
      <c r="I505" s="64"/>
      <c r="J505" s="85"/>
      <c r="K505" s="40"/>
      <c r="L505" s="67"/>
      <c r="M505" s="68"/>
      <c r="N505" s="69"/>
      <c r="O505" s="86"/>
      <c r="P505" s="93"/>
      <c r="Q505" s="46"/>
      <c r="R505" s="37"/>
    </row>
    <row r="506" spans="1:18" ht="21" customHeight="1">
      <c r="A506" s="18"/>
      <c r="B506" s="72"/>
      <c r="C506" s="48"/>
      <c r="D506" s="91"/>
      <c r="E506" s="89"/>
      <c r="F506" s="74"/>
      <c r="G506" s="74"/>
      <c r="H506" s="22"/>
      <c r="I506" s="76"/>
      <c r="J506" s="77"/>
      <c r="K506" s="25"/>
      <c r="L506" s="53"/>
      <c r="M506" s="54"/>
      <c r="N506" s="78"/>
      <c r="O506" s="96"/>
      <c r="P506" s="79"/>
      <c r="Q506" s="31"/>
      <c r="R506" s="58"/>
    </row>
    <row r="507" spans="1:18" ht="21" customHeight="1">
      <c r="A507" s="13"/>
      <c r="B507" s="81"/>
      <c r="C507" s="60"/>
      <c r="D507" s="61"/>
      <c r="E507" s="62"/>
      <c r="F507" s="97"/>
      <c r="G507" s="97"/>
      <c r="H507" s="63"/>
      <c r="I507" s="64"/>
      <c r="J507" s="85"/>
      <c r="K507" s="40"/>
      <c r="L507" s="67"/>
      <c r="M507" s="68"/>
      <c r="N507" s="43"/>
      <c r="O507" s="86"/>
      <c r="P507" s="93"/>
      <c r="Q507" s="46"/>
      <c r="R507" s="37"/>
    </row>
    <row r="508" spans="1:18" ht="21" customHeight="1">
      <c r="A508" s="18"/>
      <c r="B508" s="72"/>
      <c r="C508" s="48"/>
      <c r="D508" s="99"/>
      <c r="E508" s="89"/>
      <c r="F508" s="74"/>
      <c r="G508" s="74"/>
      <c r="H508" s="22"/>
      <c r="I508" s="76"/>
      <c r="J508" s="77"/>
      <c r="K508" s="25"/>
      <c r="L508" s="53"/>
      <c r="M508" s="54"/>
      <c r="N508" s="78"/>
      <c r="O508" s="96"/>
      <c r="P508" s="79"/>
      <c r="Q508" s="31"/>
      <c r="R508" s="58"/>
    </row>
    <row r="509" spans="1:18" ht="21" customHeight="1">
      <c r="A509" s="13"/>
      <c r="B509" s="81"/>
      <c r="C509" s="60"/>
      <c r="D509" s="61"/>
      <c r="E509" s="62"/>
      <c r="F509" s="97"/>
      <c r="G509" s="97"/>
      <c r="H509" s="63"/>
      <c r="I509" s="64"/>
      <c r="J509" s="85"/>
      <c r="K509" s="40"/>
      <c r="L509" s="67"/>
      <c r="M509" s="68"/>
      <c r="N509" s="43"/>
      <c r="O509" s="86"/>
      <c r="P509" s="93"/>
      <c r="Q509" s="46"/>
      <c r="R509" s="37"/>
    </row>
    <row r="510" spans="1:18" ht="21" customHeight="1">
      <c r="A510" s="17"/>
      <c r="B510" s="103"/>
      <c r="C510" s="48"/>
      <c r="D510" s="99"/>
      <c r="E510" s="89"/>
      <c r="F510" s="74"/>
      <c r="G510" s="74"/>
      <c r="H510" s="75"/>
      <c r="I510" s="76"/>
      <c r="J510" s="77"/>
      <c r="K510" s="25"/>
      <c r="L510" s="53"/>
      <c r="M510" s="54"/>
      <c r="N510" s="95"/>
      <c r="O510" s="96"/>
      <c r="P510" s="79"/>
      <c r="Q510" s="31"/>
      <c r="R510" s="58"/>
    </row>
    <row r="511" spans="1:18" ht="21" customHeight="1">
      <c r="A511" s="13"/>
      <c r="B511" s="104"/>
      <c r="C511" s="60"/>
      <c r="D511" s="61"/>
      <c r="E511" s="62"/>
      <c r="F511" s="97"/>
      <c r="G511" s="97"/>
      <c r="H511" s="84"/>
      <c r="I511" s="64"/>
      <c r="J511" s="85"/>
      <c r="K511" s="40"/>
      <c r="L511" s="67"/>
      <c r="M511" s="68"/>
      <c r="N511" s="105"/>
      <c r="O511" s="86"/>
      <c r="P511" s="93"/>
      <c r="Q511" s="46"/>
      <c r="R511" s="37"/>
    </row>
    <row r="512" spans="1:18" ht="21" customHeight="1">
      <c r="A512" s="17"/>
      <c r="B512" s="103"/>
      <c r="C512" s="48"/>
      <c r="D512" s="99"/>
      <c r="E512" s="89"/>
      <c r="F512" s="106"/>
      <c r="G512" s="106"/>
      <c r="H512" s="107"/>
      <c r="I512" s="76"/>
      <c r="J512" s="77"/>
      <c r="K512" s="25"/>
      <c r="L512" s="53"/>
      <c r="M512" s="54"/>
      <c r="N512" s="95"/>
      <c r="O512" s="96"/>
      <c r="P512" s="79"/>
      <c r="Q512" s="31"/>
      <c r="R512" s="58"/>
    </row>
    <row r="513" spans="1:18" ht="21" customHeight="1">
      <c r="A513" s="13"/>
      <c r="B513" s="104"/>
      <c r="C513" s="60"/>
      <c r="D513" s="61"/>
      <c r="E513" s="62"/>
      <c r="F513" s="108"/>
      <c r="G513" s="108"/>
      <c r="H513" s="37"/>
      <c r="I513" s="64"/>
      <c r="J513" s="85"/>
      <c r="K513" s="40"/>
      <c r="L513" s="67"/>
      <c r="M513" s="68"/>
      <c r="N513" s="43"/>
      <c r="O513" s="86"/>
      <c r="P513" s="93"/>
      <c r="Q513" s="46"/>
      <c r="R513" s="37"/>
    </row>
    <row r="514" spans="1:18" ht="21" customHeight="1">
      <c r="A514" s="17"/>
      <c r="B514" s="103"/>
      <c r="C514" s="48"/>
      <c r="D514" s="99"/>
      <c r="E514" s="89"/>
      <c r="F514" s="106"/>
      <c r="G514" s="106"/>
      <c r="H514" s="107"/>
      <c r="I514" s="76"/>
      <c r="J514" s="77"/>
      <c r="K514" s="25"/>
      <c r="L514" s="53"/>
      <c r="M514" s="54"/>
      <c r="N514" s="95"/>
      <c r="O514" s="96"/>
      <c r="P514" s="79"/>
      <c r="Q514" s="31"/>
      <c r="R514" s="58"/>
    </row>
    <row r="515" spans="1:18" ht="21" customHeight="1">
      <c r="A515" s="13"/>
      <c r="B515" s="104"/>
      <c r="C515" s="60"/>
      <c r="D515" s="61"/>
      <c r="E515" s="62"/>
      <c r="F515" s="108"/>
      <c r="G515" s="108"/>
      <c r="H515" s="37"/>
      <c r="I515" s="64"/>
      <c r="J515" s="85"/>
      <c r="K515" s="40"/>
      <c r="L515" s="67"/>
      <c r="M515" s="68"/>
      <c r="N515" s="43"/>
      <c r="O515" s="86"/>
      <c r="P515" s="93"/>
      <c r="Q515" s="46"/>
      <c r="R515" s="37"/>
    </row>
    <row r="516" spans="1:18" ht="21" customHeight="1">
      <c r="A516" s="17"/>
      <c r="B516" s="103"/>
      <c r="C516" s="48"/>
      <c r="D516" s="99"/>
      <c r="E516" s="89"/>
      <c r="F516" s="106"/>
      <c r="G516" s="106"/>
      <c r="H516" s="58"/>
      <c r="I516" s="76"/>
      <c r="J516" s="77"/>
      <c r="K516" s="25"/>
      <c r="L516" s="53"/>
      <c r="M516" s="54"/>
      <c r="N516" s="95"/>
      <c r="O516" s="96"/>
      <c r="P516" s="79"/>
      <c r="Q516" s="31"/>
      <c r="R516" s="58"/>
    </row>
    <row r="517" spans="1:18" ht="21" customHeight="1">
      <c r="A517" s="13"/>
      <c r="B517" s="104"/>
      <c r="C517" s="60"/>
      <c r="D517" s="61"/>
      <c r="E517" s="62"/>
      <c r="F517" s="108"/>
      <c r="G517" s="108"/>
      <c r="H517" s="37"/>
      <c r="I517" s="64"/>
      <c r="J517" s="85"/>
      <c r="K517" s="40"/>
      <c r="L517" s="67"/>
      <c r="M517" s="68"/>
      <c r="N517" s="43"/>
      <c r="O517" s="86"/>
      <c r="P517" s="93"/>
      <c r="Q517" s="46"/>
      <c r="R517" s="37"/>
    </row>
    <row r="518" spans="1:18" ht="21" customHeight="1">
      <c r="A518" s="17"/>
      <c r="B518" s="103"/>
      <c r="C518" s="48"/>
      <c r="D518" s="99"/>
      <c r="E518" s="89"/>
      <c r="F518" s="106"/>
      <c r="G518" s="106"/>
      <c r="H518" s="58"/>
      <c r="I518" s="76"/>
      <c r="J518" s="77"/>
      <c r="K518" s="25"/>
      <c r="L518" s="53"/>
      <c r="M518" s="54"/>
      <c r="N518" s="95"/>
      <c r="O518" s="96"/>
      <c r="P518" s="79"/>
      <c r="Q518" s="31"/>
      <c r="R518" s="58"/>
    </row>
    <row r="519" spans="1:18" ht="21" customHeight="1">
      <c r="A519" s="13"/>
      <c r="B519" s="104"/>
      <c r="C519" s="60"/>
      <c r="D519" s="61"/>
      <c r="E519" s="62"/>
      <c r="F519" s="108"/>
      <c r="G519" s="108"/>
      <c r="H519" s="37"/>
      <c r="I519" s="64"/>
      <c r="J519" s="85"/>
      <c r="K519" s="40"/>
      <c r="L519" s="67"/>
      <c r="M519" s="68"/>
      <c r="N519" s="43"/>
      <c r="O519" s="86"/>
      <c r="P519" s="93"/>
      <c r="Q519" s="46"/>
      <c r="R519" s="37"/>
    </row>
    <row r="520" spans="1:18" ht="21" customHeight="1">
      <c r="A520" s="17"/>
      <c r="B520" s="72"/>
      <c r="C520" s="48"/>
      <c r="D520" s="91"/>
      <c r="E520" s="89"/>
      <c r="F520" s="89"/>
      <c r="G520" s="89"/>
      <c r="H520" s="94"/>
      <c r="I520" s="76"/>
      <c r="J520" s="77"/>
      <c r="K520" s="25"/>
      <c r="L520" s="53"/>
      <c r="M520" s="54"/>
      <c r="N520" s="95"/>
      <c r="O520" s="56"/>
      <c r="P520" s="79"/>
      <c r="Q520" s="31"/>
      <c r="R520" s="58"/>
    </row>
    <row r="521" spans="1:18" ht="21" customHeight="1">
      <c r="A521" s="13"/>
      <c r="B521" s="81"/>
      <c r="C521" s="60"/>
      <c r="D521" s="61"/>
      <c r="E521" s="62"/>
      <c r="F521" s="62"/>
      <c r="G521" s="62"/>
      <c r="H521" s="98"/>
      <c r="I521" s="64"/>
      <c r="J521" s="85"/>
      <c r="K521" s="40"/>
      <c r="L521" s="67"/>
      <c r="M521" s="68"/>
      <c r="N521" s="43"/>
      <c r="O521" s="86"/>
      <c r="P521" s="93"/>
      <c r="Q521" s="46"/>
      <c r="R521" s="37"/>
    </row>
    <row r="522" spans="1:18" ht="21" customHeight="1">
      <c r="A522" s="17"/>
      <c r="B522" s="72"/>
      <c r="C522" s="48"/>
      <c r="D522" s="99"/>
      <c r="E522" s="89"/>
      <c r="F522" s="89"/>
      <c r="G522" s="89"/>
      <c r="H522" s="94"/>
      <c r="I522" s="76"/>
      <c r="J522" s="77"/>
      <c r="K522" s="25"/>
      <c r="L522" s="53"/>
      <c r="M522" s="54"/>
      <c r="N522" s="95"/>
      <c r="O522" s="56"/>
      <c r="P522" s="79"/>
      <c r="Q522" s="31"/>
      <c r="R522" s="58"/>
    </row>
    <row r="523" spans="1:18" ht="21" customHeight="1">
      <c r="A523" s="13"/>
      <c r="B523" s="81"/>
      <c r="C523" s="60"/>
      <c r="D523" s="61"/>
      <c r="E523" s="62"/>
      <c r="F523" s="62"/>
      <c r="G523" s="62"/>
      <c r="H523" s="98"/>
      <c r="I523" s="64"/>
      <c r="J523" s="85"/>
      <c r="K523" s="40"/>
      <c r="L523" s="67"/>
      <c r="M523" s="68"/>
      <c r="N523" s="43"/>
      <c r="O523" s="86"/>
      <c r="P523" s="93"/>
      <c r="Q523" s="46"/>
      <c r="R523" s="37"/>
    </row>
    <row r="524" spans="1:18" ht="21" customHeight="1">
      <c r="A524" s="17"/>
      <c r="B524" s="72"/>
      <c r="C524" s="48"/>
      <c r="D524" s="99"/>
      <c r="E524" s="89"/>
      <c r="F524" s="106"/>
      <c r="G524" s="106"/>
      <c r="H524" s="22"/>
      <c r="I524" s="76"/>
      <c r="J524" s="77"/>
      <c r="K524" s="25"/>
      <c r="L524" s="53"/>
      <c r="M524" s="54"/>
      <c r="N524" s="95"/>
      <c r="O524" s="56"/>
      <c r="P524" s="79"/>
      <c r="Q524" s="31"/>
      <c r="R524" s="58"/>
    </row>
    <row r="525" spans="1:18" ht="21" customHeight="1">
      <c r="A525" s="13"/>
      <c r="B525" s="81"/>
      <c r="C525" s="60"/>
      <c r="D525" s="61"/>
      <c r="E525" s="62"/>
      <c r="F525" s="108"/>
      <c r="G525" s="108"/>
      <c r="H525" s="100"/>
      <c r="I525" s="64"/>
      <c r="J525" s="85"/>
      <c r="K525" s="40"/>
      <c r="L525" s="67"/>
      <c r="M525" s="68"/>
      <c r="N525" s="43"/>
      <c r="O525" s="86"/>
      <c r="P525" s="93"/>
      <c r="Q525" s="46"/>
      <c r="R525" s="37"/>
    </row>
    <row r="526" spans="1:18" ht="21" customHeight="1">
      <c r="A526" s="17"/>
      <c r="B526" s="72"/>
      <c r="C526" s="48"/>
      <c r="D526" s="99"/>
      <c r="E526" s="89"/>
      <c r="F526" s="106"/>
      <c r="G526" s="106"/>
      <c r="H526" s="22"/>
      <c r="I526" s="76"/>
      <c r="J526" s="77"/>
      <c r="K526" s="25"/>
      <c r="L526" s="53"/>
      <c r="M526" s="54"/>
      <c r="N526" s="95"/>
      <c r="O526" s="56"/>
      <c r="P526" s="79"/>
      <c r="Q526" s="109"/>
      <c r="R526" s="58"/>
    </row>
    <row r="527" spans="1:18" ht="21" customHeight="1">
      <c r="A527" s="13"/>
      <c r="B527" s="81"/>
      <c r="C527" s="60"/>
      <c r="D527" s="61"/>
      <c r="E527" s="62"/>
      <c r="F527" s="108"/>
      <c r="G527" s="108"/>
      <c r="H527" s="63"/>
      <c r="I527" s="64"/>
      <c r="J527" s="85"/>
      <c r="K527" s="40"/>
      <c r="L527" s="110"/>
      <c r="M527" s="54"/>
      <c r="N527" s="101"/>
      <c r="O527" s="111"/>
      <c r="P527" s="102"/>
      <c r="Q527" s="112"/>
      <c r="R527" s="94"/>
    </row>
    <row r="528" spans="1:18" ht="21" customHeight="1">
      <c r="A528" s="17"/>
      <c r="B528" s="72"/>
      <c r="C528" s="113"/>
      <c r="D528" s="114"/>
      <c r="E528" s="115"/>
      <c r="F528" s="116"/>
      <c r="G528" s="116"/>
      <c r="H528" s="117"/>
      <c r="I528" s="118"/>
      <c r="J528" s="119"/>
      <c r="K528" s="120"/>
      <c r="L528" s="121"/>
      <c r="M528" s="122"/>
      <c r="N528" s="92"/>
      <c r="O528" s="56"/>
      <c r="P528" s="79"/>
      <c r="Q528" s="31"/>
      <c r="R528" s="58"/>
    </row>
    <row r="529" spans="1:18" ht="21" customHeight="1" thickBot="1">
      <c r="A529" s="123"/>
      <c r="B529" s="141"/>
      <c r="C529" s="125"/>
      <c r="D529" s="126"/>
      <c r="E529" s="127"/>
      <c r="F529" s="128"/>
      <c r="G529" s="128"/>
      <c r="H529" s="129"/>
      <c r="I529" s="130"/>
      <c r="J529" s="131"/>
      <c r="K529" s="132"/>
      <c r="L529" s="133"/>
      <c r="M529" s="134"/>
      <c r="N529" s="135"/>
      <c r="O529" s="136"/>
      <c r="P529" s="137"/>
      <c r="Q529" s="138"/>
      <c r="R529" s="139"/>
    </row>
    <row r="530" spans="1:18" ht="21" customHeight="1" thickTop="1">
      <c r="A530" s="142"/>
      <c r="B530" s="19"/>
      <c r="C530" s="20"/>
      <c r="D530" s="20"/>
      <c r="E530" s="21"/>
      <c r="F530" s="21"/>
      <c r="G530" s="21"/>
      <c r="H530" s="22"/>
      <c r="I530" s="23"/>
      <c r="J530" s="24"/>
      <c r="K530" s="25"/>
      <c r="L530" s="26"/>
      <c r="M530" s="27"/>
      <c r="N530" s="28"/>
      <c r="O530" s="29"/>
      <c r="P530" s="30"/>
      <c r="Q530" s="31"/>
      <c r="R530" s="32"/>
    </row>
    <row r="531" spans="1:18" ht="21" customHeight="1">
      <c r="A531" s="15">
        <v>7</v>
      </c>
      <c r="B531" s="33"/>
      <c r="C531" s="34"/>
      <c r="D531" s="35"/>
      <c r="E531" s="36"/>
      <c r="F531" s="36"/>
      <c r="G531" s="36"/>
      <c r="H531" s="37"/>
      <c r="I531" s="38"/>
      <c r="J531" s="39"/>
      <c r="K531" s="40"/>
      <c r="L531" s="41"/>
      <c r="M531" s="42"/>
      <c r="N531" s="43"/>
      <c r="O531" s="44"/>
      <c r="P531" s="45"/>
      <c r="Q531" s="46"/>
      <c r="R531" s="37"/>
    </row>
    <row r="532" spans="1:18" ht="21" customHeight="1">
      <c r="A532" s="17"/>
      <c r="B532" s="47"/>
      <c r="C532" s="48"/>
      <c r="D532" s="329"/>
      <c r="E532" s="50"/>
      <c r="F532" s="50"/>
      <c r="G532" s="50"/>
      <c r="H532" s="22"/>
      <c r="I532" s="51"/>
      <c r="J532" s="116"/>
      <c r="K532" s="25"/>
      <c r="L532" s="53"/>
      <c r="M532" s="54"/>
      <c r="N532" s="55"/>
      <c r="O532" s="56"/>
      <c r="P532" s="57"/>
      <c r="Q532" s="31"/>
      <c r="R532" s="58"/>
    </row>
    <row r="533" spans="1:18" ht="21" customHeight="1">
      <c r="A533" s="13"/>
      <c r="B533" s="59"/>
      <c r="C533" s="60"/>
      <c r="D533" s="297"/>
      <c r="E533" s="62"/>
      <c r="F533" s="62"/>
      <c r="G533" s="62"/>
      <c r="H533" s="63"/>
      <c r="I533" s="64"/>
      <c r="J533" s="85"/>
      <c r="K533" s="66"/>
      <c r="L533" s="67"/>
      <c r="M533" s="68"/>
      <c r="N533" s="69"/>
      <c r="O533" s="44"/>
      <c r="P533" s="70"/>
      <c r="Q533" s="46"/>
      <c r="R533" s="37"/>
    </row>
    <row r="534" spans="1:18" ht="21" customHeight="1">
      <c r="A534" s="71"/>
      <c r="B534" s="72"/>
      <c r="C534" s="16"/>
      <c r="D534" s="327"/>
      <c r="E534" s="74"/>
      <c r="F534" s="74"/>
      <c r="G534" s="74"/>
      <c r="H534" s="75"/>
      <c r="I534" s="140"/>
      <c r="J534" s="116"/>
      <c r="K534" s="25"/>
      <c r="L534" s="53"/>
      <c r="M534" s="54"/>
      <c r="N534" s="78"/>
      <c r="O534" s="56"/>
      <c r="P534" s="79"/>
      <c r="Q534" s="31"/>
      <c r="R534" s="58"/>
    </row>
    <row r="535" spans="1:18" ht="21" customHeight="1">
      <c r="A535" s="80">
        <v>1</v>
      </c>
      <c r="B535" s="81"/>
      <c r="C535" s="60"/>
      <c r="D535" s="328"/>
      <c r="E535" s="62"/>
      <c r="F535" s="83"/>
      <c r="G535" s="83"/>
      <c r="H535" s="84"/>
      <c r="I535" s="64"/>
      <c r="J535" s="85"/>
      <c r="K535" s="40"/>
      <c r="L535" s="67"/>
      <c r="M535" s="68"/>
      <c r="N535" s="43"/>
      <c r="O535" s="86"/>
      <c r="P535" s="87"/>
      <c r="Q535" s="46"/>
      <c r="R535" s="37"/>
    </row>
    <row r="536" spans="1:18" ht="21" customHeight="1">
      <c r="A536" s="71"/>
      <c r="B536" s="72"/>
      <c r="C536" s="48"/>
      <c r="D536" s="88"/>
      <c r="E536" s="89"/>
      <c r="F536" s="89"/>
      <c r="G536" s="89"/>
      <c r="H536" s="75"/>
      <c r="I536" s="76"/>
      <c r="J536" s="116"/>
      <c r="K536" s="25"/>
      <c r="L536" s="53"/>
      <c r="M536" s="54"/>
      <c r="N536" s="55"/>
      <c r="O536" s="56"/>
      <c r="P536" s="79"/>
      <c r="Q536" s="31"/>
      <c r="R536" s="58"/>
    </row>
    <row r="537" spans="1:18" ht="21" customHeight="1">
      <c r="A537" s="80"/>
      <c r="B537" s="81"/>
      <c r="C537" s="60"/>
      <c r="D537" s="90"/>
      <c r="E537" s="62"/>
      <c r="F537" s="62"/>
      <c r="G537" s="62"/>
      <c r="H537" s="84"/>
      <c r="I537" s="64"/>
      <c r="J537" s="85"/>
      <c r="K537" s="40"/>
      <c r="L537" s="67"/>
      <c r="M537" s="68"/>
      <c r="N537" s="69"/>
      <c r="O537" s="86"/>
      <c r="P537" s="87"/>
      <c r="Q537" s="46"/>
      <c r="R537" s="37"/>
    </row>
    <row r="538" spans="1:18" ht="21" customHeight="1">
      <c r="A538" s="17"/>
      <c r="B538" s="72"/>
      <c r="C538" s="48"/>
      <c r="D538" s="306"/>
      <c r="E538" s="74"/>
      <c r="F538" s="89"/>
      <c r="G538" s="89"/>
      <c r="H538" s="58"/>
      <c r="I538" s="76"/>
      <c r="J538" s="116"/>
      <c r="K538" s="25"/>
      <c r="L538" s="53"/>
      <c r="M538" s="54"/>
      <c r="N538" s="92"/>
      <c r="O538" s="56"/>
      <c r="P538" s="79"/>
      <c r="Q538" s="31"/>
      <c r="R538" s="58"/>
    </row>
    <row r="539" spans="1:18" ht="21" customHeight="1">
      <c r="A539" s="80">
        <v>2</v>
      </c>
      <c r="B539" s="81"/>
      <c r="C539" s="60"/>
      <c r="D539" s="297"/>
      <c r="E539" s="62"/>
      <c r="F539" s="62"/>
      <c r="G539" s="62"/>
      <c r="H539" s="84"/>
      <c r="I539" s="64"/>
      <c r="J539" s="85"/>
      <c r="K539" s="40"/>
      <c r="L539" s="67"/>
      <c r="M539" s="68"/>
      <c r="N539" s="69"/>
      <c r="O539" s="86"/>
      <c r="P539" s="93"/>
      <c r="Q539" s="46"/>
      <c r="R539" s="37"/>
    </row>
    <row r="540" spans="1:18" ht="21" customHeight="1">
      <c r="A540" s="17"/>
      <c r="B540" s="72"/>
      <c r="C540" s="16"/>
      <c r="D540" s="327"/>
      <c r="E540" s="74"/>
      <c r="F540" s="89"/>
      <c r="G540" s="89"/>
      <c r="H540" s="94"/>
      <c r="I540" s="76"/>
      <c r="J540" s="116"/>
      <c r="K540" s="25"/>
      <c r="L540" s="53"/>
      <c r="M540" s="54"/>
      <c r="N540" s="92"/>
      <c r="O540" s="56"/>
      <c r="P540" s="79"/>
      <c r="Q540" s="31"/>
      <c r="R540" s="58"/>
    </row>
    <row r="541" spans="1:18" ht="21" customHeight="1">
      <c r="A541" s="13">
        <v>3</v>
      </c>
      <c r="B541" s="81"/>
      <c r="C541" s="60"/>
      <c r="D541" s="328"/>
      <c r="E541" s="62"/>
      <c r="F541" s="62"/>
      <c r="G541" s="62"/>
      <c r="H541" s="37"/>
      <c r="I541" s="64"/>
      <c r="J541" s="85"/>
      <c r="K541" s="40"/>
      <c r="L541" s="67"/>
      <c r="M541" s="68"/>
      <c r="N541" s="69"/>
      <c r="O541" s="86"/>
      <c r="P541" s="93"/>
      <c r="Q541" s="46"/>
      <c r="R541" s="37"/>
    </row>
    <row r="542" spans="1:18" ht="21" customHeight="1">
      <c r="A542" s="18"/>
      <c r="B542" s="72"/>
      <c r="C542" s="48"/>
      <c r="D542" s="306"/>
      <c r="E542" s="89"/>
      <c r="F542" s="74"/>
      <c r="G542" s="74"/>
      <c r="H542" s="94"/>
      <c r="I542" s="76"/>
      <c r="J542" s="77"/>
      <c r="K542" s="25"/>
      <c r="L542" s="53"/>
      <c r="M542" s="54"/>
      <c r="N542" s="95"/>
      <c r="O542" s="96"/>
      <c r="P542" s="79"/>
      <c r="Q542" s="31"/>
      <c r="R542" s="58"/>
    </row>
    <row r="543" spans="1:18" ht="21" customHeight="1">
      <c r="A543" s="13"/>
      <c r="B543" s="81"/>
      <c r="C543" s="60"/>
      <c r="D543" s="297"/>
      <c r="E543" s="62"/>
      <c r="F543" s="97"/>
      <c r="G543" s="97"/>
      <c r="H543" s="98"/>
      <c r="I543" s="64"/>
      <c r="J543" s="85"/>
      <c r="K543" s="40"/>
      <c r="L543" s="67"/>
      <c r="M543" s="68"/>
      <c r="N543" s="43"/>
      <c r="O543" s="86"/>
      <c r="P543" s="93"/>
      <c r="Q543" s="46"/>
      <c r="R543" s="37"/>
    </row>
    <row r="544" spans="1:18" ht="21" customHeight="1">
      <c r="A544" s="17"/>
      <c r="B544" s="72"/>
      <c r="C544" s="48"/>
      <c r="D544" s="326"/>
      <c r="E544" s="89"/>
      <c r="F544" s="74"/>
      <c r="G544" s="74"/>
      <c r="H544" s="22"/>
      <c r="I544" s="76"/>
      <c r="J544" s="116"/>
      <c r="K544" s="25"/>
      <c r="L544" s="53"/>
      <c r="M544" s="54"/>
      <c r="N544" s="95"/>
      <c r="O544" s="96"/>
      <c r="P544" s="79"/>
      <c r="Q544" s="31"/>
      <c r="R544" s="58"/>
    </row>
    <row r="545" spans="1:18" ht="21" customHeight="1">
      <c r="A545" s="13">
        <v>4</v>
      </c>
      <c r="B545" s="81"/>
      <c r="C545" s="60"/>
      <c r="D545" s="297"/>
      <c r="E545" s="62"/>
      <c r="F545" s="97"/>
      <c r="G545" s="97"/>
      <c r="H545" s="100"/>
      <c r="I545" s="64"/>
      <c r="J545" s="85"/>
      <c r="K545" s="40"/>
      <c r="L545" s="67"/>
      <c r="M545" s="68"/>
      <c r="N545" s="43"/>
      <c r="O545" s="86"/>
      <c r="P545" s="93"/>
      <c r="Q545" s="46"/>
      <c r="R545" s="37"/>
    </row>
    <row r="546" spans="1:18" ht="21" customHeight="1">
      <c r="A546" s="18"/>
      <c r="B546" s="72"/>
      <c r="C546" s="16"/>
      <c r="D546" s="326"/>
      <c r="E546" s="89"/>
      <c r="F546" s="74"/>
      <c r="G546" s="74"/>
      <c r="H546" s="22"/>
      <c r="I546" s="76"/>
      <c r="J546" s="116"/>
      <c r="K546" s="25"/>
      <c r="L546" s="53"/>
      <c r="M546" s="54"/>
      <c r="N546" s="95"/>
      <c r="O546" s="96"/>
      <c r="P546" s="79"/>
      <c r="Q546" s="31"/>
      <c r="R546" s="58"/>
    </row>
    <row r="547" spans="1:18" ht="21" customHeight="1">
      <c r="A547" s="13">
        <v>5</v>
      </c>
      <c r="B547" s="81"/>
      <c r="C547" s="60"/>
      <c r="D547" s="297"/>
      <c r="E547" s="62"/>
      <c r="F547" s="97"/>
      <c r="G547" s="97"/>
      <c r="H547" s="63"/>
      <c r="I547" s="64"/>
      <c r="J547" s="85"/>
      <c r="K547" s="40"/>
      <c r="L547" s="67"/>
      <c r="M547" s="68"/>
      <c r="N547" s="101"/>
      <c r="O547" s="86"/>
      <c r="P547" s="102"/>
      <c r="Q547" s="46"/>
      <c r="R547" s="37"/>
    </row>
    <row r="548" spans="1:18" ht="21" customHeight="1">
      <c r="A548" s="17"/>
      <c r="B548" s="72"/>
      <c r="C548" s="48"/>
      <c r="D548" s="99"/>
      <c r="E548" s="89"/>
      <c r="F548" s="89"/>
      <c r="G548" s="89"/>
      <c r="H548" s="58"/>
      <c r="I548" s="76"/>
      <c r="J548" s="77"/>
      <c r="K548" s="25"/>
      <c r="L548" s="53"/>
      <c r="M548" s="54"/>
      <c r="N548" s="92"/>
      <c r="O548" s="56"/>
      <c r="P548" s="79"/>
      <c r="Q548" s="31"/>
      <c r="R548" s="58"/>
    </row>
    <row r="549" spans="1:18" ht="21" customHeight="1">
      <c r="A549" s="13"/>
      <c r="B549" s="81"/>
      <c r="C549" s="60"/>
      <c r="D549" s="61"/>
      <c r="E549" s="62"/>
      <c r="F549" s="62"/>
      <c r="G549" s="62"/>
      <c r="H549" s="37"/>
      <c r="I549" s="64"/>
      <c r="J549" s="85"/>
      <c r="K549" s="40"/>
      <c r="L549" s="67"/>
      <c r="M549" s="68"/>
      <c r="N549" s="69"/>
      <c r="O549" s="86"/>
      <c r="P549" s="93"/>
      <c r="Q549" s="46"/>
      <c r="R549" s="37"/>
    </row>
    <row r="550" spans="1:18" ht="21" customHeight="1">
      <c r="A550" s="18"/>
      <c r="B550" s="72"/>
      <c r="C550" s="48"/>
      <c r="D550" s="306"/>
      <c r="E550" s="74"/>
      <c r="F550" s="74"/>
      <c r="G550" s="74"/>
      <c r="H550" s="22"/>
      <c r="I550" s="76"/>
      <c r="J550" s="116"/>
      <c r="K550" s="25"/>
      <c r="L550" s="53"/>
      <c r="M550" s="54"/>
      <c r="N550" s="78"/>
      <c r="O550" s="96"/>
      <c r="P550" s="79"/>
      <c r="Q550" s="31"/>
      <c r="R550" s="58"/>
    </row>
    <row r="551" spans="1:18" ht="21" customHeight="1">
      <c r="A551" s="13">
        <v>6</v>
      </c>
      <c r="B551" s="81"/>
      <c r="C551" s="60"/>
      <c r="D551" s="297"/>
      <c r="E551" s="62"/>
      <c r="F551" s="97"/>
      <c r="G551" s="97"/>
      <c r="H551" s="63"/>
      <c r="I551" s="64"/>
      <c r="J551" s="85"/>
      <c r="K551" s="40"/>
      <c r="L551" s="67"/>
      <c r="M551" s="68"/>
      <c r="N551" s="43"/>
      <c r="O551" s="86"/>
      <c r="P551" s="93"/>
      <c r="Q551" s="46"/>
      <c r="R551" s="37"/>
    </row>
    <row r="552" spans="1:18" ht="21" customHeight="1">
      <c r="A552" s="18"/>
      <c r="B552" s="72"/>
      <c r="C552" s="16"/>
      <c r="D552" s="326"/>
      <c r="E552" s="74"/>
      <c r="F552" s="74"/>
      <c r="G552" s="74"/>
      <c r="H552" s="22"/>
      <c r="I552" s="76"/>
      <c r="J552" s="116"/>
      <c r="K552" s="25"/>
      <c r="L552" s="53"/>
      <c r="M552" s="54"/>
      <c r="N552" s="78"/>
      <c r="O552" s="96"/>
      <c r="P552" s="79"/>
      <c r="Q552" s="31"/>
      <c r="R552" s="58"/>
    </row>
    <row r="553" spans="1:18" ht="21" customHeight="1">
      <c r="A553" s="13">
        <v>7</v>
      </c>
      <c r="B553" s="81"/>
      <c r="C553" s="60"/>
      <c r="D553" s="297"/>
      <c r="E553" s="62"/>
      <c r="F553" s="97"/>
      <c r="G553" s="97"/>
      <c r="H553" s="63"/>
      <c r="I553" s="64"/>
      <c r="J553" s="85"/>
      <c r="K553" s="40"/>
      <c r="L553" s="67"/>
      <c r="M553" s="68"/>
      <c r="N553" s="43"/>
      <c r="O553" s="86"/>
      <c r="P553" s="93"/>
      <c r="Q553" s="46"/>
      <c r="R553" s="37"/>
    </row>
    <row r="554" spans="1:18" ht="21" customHeight="1">
      <c r="A554" s="17"/>
      <c r="B554" s="72"/>
      <c r="C554" s="48"/>
      <c r="D554" s="326"/>
      <c r="E554" s="89"/>
      <c r="F554" s="74"/>
      <c r="G554" s="74"/>
      <c r="H554" s="75"/>
      <c r="I554" s="76"/>
      <c r="J554" s="77"/>
      <c r="K554" s="25"/>
      <c r="L554" s="53"/>
      <c r="M554" s="54"/>
      <c r="N554" s="95"/>
      <c r="O554" s="96"/>
      <c r="P554" s="79"/>
      <c r="Q554" s="31"/>
      <c r="R554" s="58"/>
    </row>
    <row r="555" spans="1:18" ht="21" customHeight="1">
      <c r="A555" s="13"/>
      <c r="B555" s="81"/>
      <c r="C555" s="60"/>
      <c r="D555" s="297"/>
      <c r="E555" s="62"/>
      <c r="F555" s="97"/>
      <c r="G555" s="97"/>
      <c r="H555" s="84"/>
      <c r="I555" s="64"/>
      <c r="J555" s="85"/>
      <c r="K555" s="40"/>
      <c r="L555" s="67"/>
      <c r="M555" s="68"/>
      <c r="N555" s="105"/>
      <c r="O555" s="86"/>
      <c r="P555" s="93"/>
      <c r="Q555" s="46"/>
      <c r="R555" s="37"/>
    </row>
    <row r="556" spans="1:18" ht="21" customHeight="1">
      <c r="A556" s="17"/>
      <c r="B556" s="72"/>
      <c r="C556" s="48"/>
      <c r="D556" s="326"/>
      <c r="E556" s="74"/>
      <c r="F556" s="106"/>
      <c r="G556" s="106"/>
      <c r="H556" s="107"/>
      <c r="I556" s="76"/>
      <c r="J556" s="116"/>
      <c r="K556" s="25"/>
      <c r="L556" s="53"/>
      <c r="M556" s="54"/>
      <c r="N556" s="95"/>
      <c r="O556" s="96"/>
      <c r="P556" s="79"/>
      <c r="Q556" s="31"/>
      <c r="R556" s="58"/>
    </row>
    <row r="557" spans="1:18" ht="21" customHeight="1">
      <c r="A557" s="13">
        <v>8</v>
      </c>
      <c r="B557" s="81"/>
      <c r="C557" s="60"/>
      <c r="D557" s="297"/>
      <c r="E557" s="62"/>
      <c r="F557" s="108"/>
      <c r="G557" s="108"/>
      <c r="H557" s="37"/>
      <c r="I557" s="64"/>
      <c r="J557" s="85"/>
      <c r="K557" s="40"/>
      <c r="L557" s="67"/>
      <c r="M557" s="68"/>
      <c r="N557" s="43"/>
      <c r="O557" s="86"/>
      <c r="P557" s="93"/>
      <c r="Q557" s="46"/>
      <c r="R557" s="37"/>
    </row>
    <row r="558" spans="1:18" ht="21" customHeight="1">
      <c r="A558" s="17"/>
      <c r="B558" s="72"/>
      <c r="C558" s="16"/>
      <c r="D558" s="326"/>
      <c r="E558" s="74"/>
      <c r="F558" s="106"/>
      <c r="G558" s="106"/>
      <c r="H558" s="107"/>
      <c r="I558" s="76"/>
      <c r="J558" s="116"/>
      <c r="K558" s="25"/>
      <c r="L558" s="53"/>
      <c r="M558" s="54"/>
      <c r="N558" s="95"/>
      <c r="O558" s="96"/>
      <c r="P558" s="79"/>
      <c r="Q558" s="31"/>
      <c r="R558" s="58"/>
    </row>
    <row r="559" spans="1:18" ht="21" customHeight="1">
      <c r="A559" s="13">
        <v>9</v>
      </c>
      <c r="B559" s="81"/>
      <c r="C559" s="60"/>
      <c r="D559" s="297"/>
      <c r="E559" s="62"/>
      <c r="F559" s="108"/>
      <c r="G559" s="108"/>
      <c r="H559" s="37"/>
      <c r="I559" s="64"/>
      <c r="J559" s="85"/>
      <c r="K559" s="40"/>
      <c r="L559" s="67"/>
      <c r="M559" s="68"/>
      <c r="N559" s="43"/>
      <c r="O559" s="86"/>
      <c r="P559" s="93"/>
      <c r="Q559" s="46"/>
      <c r="R559" s="37"/>
    </row>
    <row r="560" spans="1:18" ht="21" customHeight="1">
      <c r="A560" s="17"/>
      <c r="B560" s="72"/>
      <c r="C560" s="48"/>
      <c r="D560" s="326"/>
      <c r="E560" s="89"/>
      <c r="F560" s="106"/>
      <c r="G560" s="106"/>
      <c r="H560" s="58"/>
      <c r="I560" s="76"/>
      <c r="J560" s="77"/>
      <c r="K560" s="25"/>
      <c r="L560" s="53"/>
      <c r="M560" s="54"/>
      <c r="N560" s="95"/>
      <c r="O560" s="96"/>
      <c r="P560" s="79"/>
      <c r="Q560" s="31"/>
      <c r="R560" s="58"/>
    </row>
    <row r="561" spans="1:18" ht="21" customHeight="1">
      <c r="A561" s="13"/>
      <c r="B561" s="81"/>
      <c r="C561" s="60"/>
      <c r="D561" s="297"/>
      <c r="E561" s="62"/>
      <c r="F561" s="108"/>
      <c r="G561" s="108"/>
      <c r="H561" s="37"/>
      <c r="I561" s="64"/>
      <c r="J561" s="85"/>
      <c r="K561" s="40"/>
      <c r="L561" s="67"/>
      <c r="M561" s="68"/>
      <c r="N561" s="43"/>
      <c r="O561" s="86"/>
      <c r="P561" s="93"/>
      <c r="Q561" s="46"/>
      <c r="R561" s="37"/>
    </row>
    <row r="562" spans="1:18" ht="21" customHeight="1">
      <c r="A562" s="17"/>
      <c r="B562" s="72"/>
      <c r="C562" s="48"/>
      <c r="D562" s="326"/>
      <c r="E562" s="74"/>
      <c r="F562" s="106"/>
      <c r="G562" s="106"/>
      <c r="H562" s="58"/>
      <c r="I562" s="76"/>
      <c r="J562" s="116"/>
      <c r="K562" s="25"/>
      <c r="L562" s="53"/>
      <c r="M562" s="54"/>
      <c r="N562" s="95"/>
      <c r="O562" s="96"/>
      <c r="P562" s="79"/>
      <c r="Q562" s="31"/>
      <c r="R562" s="58"/>
    </row>
    <row r="563" spans="1:18" ht="21" customHeight="1">
      <c r="A563" s="13">
        <v>10</v>
      </c>
      <c r="B563" s="81"/>
      <c r="C563" s="60"/>
      <c r="D563" s="297"/>
      <c r="E563" s="62"/>
      <c r="F563" s="108"/>
      <c r="G563" s="108"/>
      <c r="H563" s="37"/>
      <c r="I563" s="64"/>
      <c r="J563" s="85"/>
      <c r="K563" s="40"/>
      <c r="L563" s="67"/>
      <c r="M563" s="68"/>
      <c r="N563" s="43"/>
      <c r="O563" s="86"/>
      <c r="P563" s="93"/>
      <c r="Q563" s="46"/>
      <c r="R563" s="37"/>
    </row>
    <row r="564" spans="1:18" ht="21" customHeight="1">
      <c r="A564" s="17"/>
      <c r="B564" s="72"/>
      <c r="C564" s="16"/>
      <c r="D564" s="306"/>
      <c r="E564" s="74"/>
      <c r="F564" s="89"/>
      <c r="G564" s="89"/>
      <c r="H564" s="94"/>
      <c r="I564" s="76"/>
      <c r="J564" s="116"/>
      <c r="K564" s="25"/>
      <c r="L564" s="53"/>
      <c r="M564" s="54"/>
      <c r="N564" s="95"/>
      <c r="O564" s="56"/>
      <c r="P564" s="79"/>
      <c r="Q564" s="31"/>
      <c r="R564" s="58"/>
    </row>
    <row r="565" spans="1:18" ht="21" customHeight="1">
      <c r="A565" s="13">
        <v>11</v>
      </c>
      <c r="B565" s="81"/>
      <c r="C565" s="60"/>
      <c r="D565" s="297"/>
      <c r="E565" s="62"/>
      <c r="F565" s="62"/>
      <c r="G565" s="62"/>
      <c r="H565" s="98"/>
      <c r="I565" s="64"/>
      <c r="J565" s="85"/>
      <c r="K565" s="40"/>
      <c r="L565" s="67"/>
      <c r="M565" s="68"/>
      <c r="N565" s="43"/>
      <c r="O565" s="86"/>
      <c r="P565" s="93"/>
      <c r="Q565" s="46"/>
      <c r="R565" s="37"/>
    </row>
    <row r="566" spans="1:18" ht="21" customHeight="1">
      <c r="A566" s="17"/>
      <c r="B566" s="72"/>
      <c r="C566" s="48"/>
      <c r="D566" s="326"/>
      <c r="E566" s="89"/>
      <c r="F566" s="89"/>
      <c r="G566" s="89"/>
      <c r="H566" s="94"/>
      <c r="I566" s="76"/>
      <c r="J566" s="77"/>
      <c r="K566" s="25"/>
      <c r="L566" s="53"/>
      <c r="M566" s="54"/>
      <c r="N566" s="95"/>
      <c r="O566" s="56"/>
      <c r="P566" s="79"/>
      <c r="Q566" s="31"/>
      <c r="R566" s="58"/>
    </row>
    <row r="567" spans="1:18" ht="21" customHeight="1">
      <c r="A567" s="13"/>
      <c r="B567" s="81"/>
      <c r="C567" s="60"/>
      <c r="D567" s="297"/>
      <c r="E567" s="62"/>
      <c r="F567" s="62"/>
      <c r="G567" s="62"/>
      <c r="H567" s="98"/>
      <c r="I567" s="64"/>
      <c r="J567" s="85"/>
      <c r="K567" s="40"/>
      <c r="L567" s="67"/>
      <c r="M567" s="68"/>
      <c r="N567" s="43"/>
      <c r="O567" s="86"/>
      <c r="P567" s="93"/>
      <c r="Q567" s="46"/>
      <c r="R567" s="37"/>
    </row>
    <row r="568" spans="1:18" ht="21" customHeight="1">
      <c r="A568" s="17"/>
      <c r="B568" s="72"/>
      <c r="C568" s="16"/>
      <c r="D568" s="326"/>
      <c r="E568" s="74"/>
      <c r="F568" s="106"/>
      <c r="G568" s="106"/>
      <c r="H568" s="22"/>
      <c r="I568" s="76"/>
      <c r="J568" s="116"/>
      <c r="K568" s="25"/>
      <c r="L568" s="53"/>
      <c r="M568" s="54"/>
      <c r="N568" s="95"/>
      <c r="O568" s="56"/>
      <c r="P568" s="79"/>
      <c r="Q568" s="31"/>
      <c r="R568" s="58"/>
    </row>
    <row r="569" spans="1:18" ht="21" customHeight="1">
      <c r="A569" s="13">
        <v>12</v>
      </c>
      <c r="B569" s="81"/>
      <c r="C569" s="60"/>
      <c r="D569" s="297"/>
      <c r="E569" s="62"/>
      <c r="F569" s="108"/>
      <c r="G569" s="108"/>
      <c r="H569" s="100"/>
      <c r="I569" s="64"/>
      <c r="J569" s="85"/>
      <c r="K569" s="40"/>
      <c r="L569" s="67"/>
      <c r="M569" s="68"/>
      <c r="N569" s="43"/>
      <c r="O569" s="86"/>
      <c r="P569" s="93"/>
      <c r="Q569" s="46"/>
      <c r="R569" s="37"/>
    </row>
    <row r="570" spans="1:18" ht="21" customHeight="1">
      <c r="A570" s="17"/>
      <c r="B570" s="72"/>
      <c r="C570" s="48"/>
      <c r="D570" s="326"/>
      <c r="E570" s="89"/>
      <c r="F570" s="106"/>
      <c r="G570" s="106"/>
      <c r="H570" s="22"/>
      <c r="I570" s="76"/>
      <c r="J570" s="77"/>
      <c r="K570" s="25"/>
      <c r="L570" s="53"/>
      <c r="M570" s="54"/>
      <c r="N570" s="95"/>
      <c r="O570" s="56"/>
      <c r="P570" s="79"/>
      <c r="Q570" s="109"/>
      <c r="R570" s="58"/>
    </row>
    <row r="571" spans="1:18" ht="21" customHeight="1">
      <c r="A571" s="13"/>
      <c r="B571" s="81"/>
      <c r="C571" s="60"/>
      <c r="D571" s="297"/>
      <c r="E571" s="62"/>
      <c r="F571" s="108"/>
      <c r="G571" s="108"/>
      <c r="H571" s="63"/>
      <c r="I571" s="64"/>
      <c r="J571" s="85"/>
      <c r="K571" s="40"/>
      <c r="L571" s="110"/>
      <c r="M571" s="54"/>
      <c r="N571" s="101"/>
      <c r="O571" s="111"/>
      <c r="P571" s="102"/>
      <c r="Q571" s="112"/>
      <c r="R571" s="94"/>
    </row>
    <row r="572" spans="1:18" ht="21" customHeight="1">
      <c r="A572" s="17"/>
      <c r="B572" s="72"/>
      <c r="C572" s="113"/>
      <c r="D572" s="303"/>
      <c r="E572" s="115"/>
      <c r="F572" s="116"/>
      <c r="G572" s="116"/>
      <c r="H572" s="117"/>
      <c r="I572" s="118"/>
      <c r="J572" s="119"/>
      <c r="K572" s="120"/>
      <c r="L572" s="121"/>
      <c r="M572" s="122"/>
      <c r="N572" s="92"/>
      <c r="O572" s="56"/>
      <c r="P572" s="79"/>
      <c r="Q572" s="31"/>
      <c r="R572" s="58"/>
    </row>
    <row r="573" spans="1:18" ht="21" customHeight="1" thickBot="1">
      <c r="A573" s="123">
        <v>13</v>
      </c>
      <c r="B573" s="273"/>
      <c r="C573" s="125"/>
      <c r="D573" s="305"/>
      <c r="E573" s="127"/>
      <c r="F573" s="128"/>
      <c r="G573" s="128"/>
      <c r="H573" s="129"/>
      <c r="I573" s="130"/>
      <c r="J573" s="131"/>
      <c r="K573" s="132"/>
      <c r="L573" s="133"/>
      <c r="M573" s="134"/>
      <c r="N573" s="135"/>
      <c r="O573" s="136"/>
      <c r="P573" s="137"/>
      <c r="Q573" s="138"/>
      <c r="R573" s="139"/>
    </row>
    <row r="574" spans="1:18" ht="21" customHeight="1" thickTop="1">
      <c r="A574" s="142"/>
      <c r="B574" s="333"/>
      <c r="C574" s="20"/>
      <c r="D574" s="20"/>
      <c r="E574" s="21"/>
      <c r="F574" s="21"/>
      <c r="G574" s="21"/>
      <c r="H574" s="22"/>
      <c r="I574" s="23"/>
      <c r="J574" s="24"/>
      <c r="K574" s="25"/>
      <c r="L574" s="26"/>
      <c r="M574" s="27"/>
      <c r="N574" s="28"/>
      <c r="O574" s="29"/>
      <c r="P574" s="30"/>
      <c r="Q574" s="31"/>
      <c r="R574" s="32"/>
    </row>
    <row r="575" spans="1:18" ht="21" customHeight="1">
      <c r="A575" s="15"/>
      <c r="B575" s="323"/>
      <c r="C575" s="34"/>
      <c r="D575" s="35"/>
      <c r="E575" s="36"/>
      <c r="F575" s="36"/>
      <c r="G575" s="36"/>
      <c r="H575" s="37"/>
      <c r="I575" s="38"/>
      <c r="J575" s="39"/>
      <c r="K575" s="40"/>
      <c r="L575" s="41"/>
      <c r="M575" s="42"/>
      <c r="N575" s="43"/>
      <c r="O575" s="44"/>
      <c r="P575" s="45"/>
      <c r="Q575" s="46"/>
      <c r="R575" s="37"/>
    </row>
    <row r="576" spans="1:18" ht="21" customHeight="1">
      <c r="A576" s="17"/>
      <c r="B576" s="72"/>
      <c r="C576" s="16"/>
      <c r="D576" s="329"/>
      <c r="E576" s="74"/>
      <c r="F576" s="50"/>
      <c r="G576" s="50"/>
      <c r="H576" s="22"/>
      <c r="I576" s="51"/>
      <c r="J576" s="116"/>
      <c r="K576" s="25"/>
      <c r="L576" s="53"/>
      <c r="M576" s="54"/>
      <c r="N576" s="55"/>
      <c r="O576" s="56"/>
      <c r="P576" s="57"/>
      <c r="Q576" s="31"/>
      <c r="R576" s="58"/>
    </row>
    <row r="577" spans="1:18" ht="21" customHeight="1">
      <c r="A577" s="13">
        <v>14</v>
      </c>
      <c r="B577" s="81"/>
      <c r="C577" s="60"/>
      <c r="D577" s="297"/>
      <c r="E577" s="62"/>
      <c r="F577" s="62"/>
      <c r="G577" s="62"/>
      <c r="H577" s="63"/>
      <c r="I577" s="64"/>
      <c r="J577" s="85"/>
      <c r="K577" s="66"/>
      <c r="L577" s="67"/>
      <c r="M577" s="68"/>
      <c r="N577" s="69"/>
      <c r="O577" s="44"/>
      <c r="P577" s="70"/>
      <c r="Q577" s="46"/>
      <c r="R577" s="37"/>
    </row>
    <row r="578" spans="1:18" ht="21" customHeight="1">
      <c r="A578" s="71"/>
      <c r="B578" s="72"/>
      <c r="C578" s="48"/>
      <c r="D578" s="327"/>
      <c r="E578" s="74"/>
      <c r="F578" s="74"/>
      <c r="G578" s="74"/>
      <c r="H578" s="75"/>
      <c r="I578" s="140"/>
      <c r="J578" s="116"/>
      <c r="K578" s="25"/>
      <c r="L578" s="53"/>
      <c r="M578" s="54"/>
      <c r="N578" s="78"/>
      <c r="O578" s="56"/>
      <c r="P578" s="79"/>
      <c r="Q578" s="31"/>
      <c r="R578" s="58"/>
    </row>
    <row r="579" spans="1:18" ht="21" customHeight="1">
      <c r="A579" s="80"/>
      <c r="B579" s="280"/>
      <c r="C579" s="60"/>
      <c r="D579" s="328"/>
      <c r="E579" s="62"/>
      <c r="F579" s="83"/>
      <c r="G579" s="83"/>
      <c r="H579" s="84"/>
      <c r="I579" s="64"/>
      <c r="J579" s="85"/>
      <c r="K579" s="40"/>
      <c r="L579" s="67"/>
      <c r="M579" s="68"/>
      <c r="N579" s="43"/>
      <c r="O579" s="86"/>
      <c r="P579" s="87"/>
      <c r="Q579" s="46"/>
      <c r="R579" s="37"/>
    </row>
    <row r="580" spans="1:18" ht="21" customHeight="1">
      <c r="A580" s="71"/>
      <c r="B580" s="72"/>
      <c r="C580" s="48"/>
      <c r="D580" s="88"/>
      <c r="E580" s="89"/>
      <c r="F580" s="89"/>
      <c r="G580" s="89"/>
      <c r="H580" s="75"/>
      <c r="I580" s="76"/>
      <c r="J580" s="77"/>
      <c r="K580" s="25"/>
      <c r="L580" s="53"/>
      <c r="M580" s="54"/>
      <c r="N580" s="55"/>
      <c r="O580" s="56"/>
      <c r="P580" s="79"/>
      <c r="Q580" s="31"/>
      <c r="R580" s="58"/>
    </row>
    <row r="581" spans="1:18" ht="21" customHeight="1">
      <c r="A581" s="80"/>
      <c r="B581" s="81"/>
      <c r="C581" s="60"/>
      <c r="D581" s="90"/>
      <c r="E581" s="62"/>
      <c r="F581" s="62"/>
      <c r="G581" s="62"/>
      <c r="H581" s="84"/>
      <c r="I581" s="64"/>
      <c r="J581" s="85"/>
      <c r="K581" s="40"/>
      <c r="L581" s="67"/>
      <c r="M581" s="68"/>
      <c r="N581" s="69"/>
      <c r="O581" s="86"/>
      <c r="P581" s="87"/>
      <c r="Q581" s="46"/>
      <c r="R581" s="37"/>
    </row>
    <row r="582" spans="1:18" ht="21" customHeight="1">
      <c r="A582" s="17"/>
      <c r="B582" s="72"/>
      <c r="C582" s="48"/>
      <c r="D582" s="306"/>
      <c r="E582" s="74"/>
      <c r="F582" s="89"/>
      <c r="G582" s="89"/>
      <c r="H582" s="58"/>
      <c r="I582" s="76"/>
      <c r="J582" s="116"/>
      <c r="K582" s="25"/>
      <c r="L582" s="53"/>
      <c r="M582" s="54"/>
      <c r="N582" s="92"/>
      <c r="O582" s="56"/>
      <c r="P582" s="79"/>
      <c r="Q582" s="31"/>
      <c r="R582" s="58"/>
    </row>
    <row r="583" spans="1:18" ht="21" customHeight="1">
      <c r="A583" s="80">
        <v>15</v>
      </c>
      <c r="B583" s="81"/>
      <c r="C583" s="60"/>
      <c r="D583" s="297"/>
      <c r="E583" s="62"/>
      <c r="F583" s="62"/>
      <c r="G583" s="62"/>
      <c r="H583" s="84"/>
      <c r="I583" s="64"/>
      <c r="J583" s="85"/>
      <c r="K583" s="40"/>
      <c r="L583" s="67"/>
      <c r="M583" s="68"/>
      <c r="N583" s="69"/>
      <c r="O583" s="86"/>
      <c r="P583" s="93"/>
      <c r="Q583" s="46"/>
      <c r="R583" s="37"/>
    </row>
    <row r="584" spans="1:18" ht="21" customHeight="1">
      <c r="A584" s="17"/>
      <c r="B584" s="72"/>
      <c r="C584" s="48"/>
      <c r="D584" s="306"/>
      <c r="E584" s="74"/>
      <c r="F584" s="89"/>
      <c r="G584" s="89"/>
      <c r="H584" s="94"/>
      <c r="I584" s="76"/>
      <c r="J584" s="116"/>
      <c r="K584" s="25"/>
      <c r="L584" s="53"/>
      <c r="M584" s="54"/>
      <c r="N584" s="92"/>
      <c r="O584" s="56"/>
      <c r="P584" s="79"/>
      <c r="Q584" s="31"/>
      <c r="R584" s="58"/>
    </row>
    <row r="585" spans="1:18" ht="21" customHeight="1">
      <c r="A585" s="13">
        <v>16</v>
      </c>
      <c r="B585" s="81"/>
      <c r="C585" s="60"/>
      <c r="D585" s="297"/>
      <c r="E585" s="62"/>
      <c r="F585" s="62"/>
      <c r="G585" s="62"/>
      <c r="H585" s="37"/>
      <c r="I585" s="64"/>
      <c r="J585" s="85"/>
      <c r="K585" s="40"/>
      <c r="L585" s="67"/>
      <c r="M585" s="68"/>
      <c r="N585" s="69"/>
      <c r="O585" s="86"/>
      <c r="P585" s="93"/>
      <c r="Q585" s="46"/>
      <c r="R585" s="37"/>
    </row>
    <row r="586" spans="1:18" ht="21" customHeight="1">
      <c r="A586" s="18"/>
      <c r="B586" s="72"/>
      <c r="C586" s="48"/>
      <c r="D586" s="306"/>
      <c r="E586" s="74"/>
      <c r="F586" s="74"/>
      <c r="G586" s="74"/>
      <c r="H586" s="94"/>
      <c r="I586" s="76"/>
      <c r="J586" s="116"/>
      <c r="K586" s="25"/>
      <c r="L586" s="53"/>
      <c r="M586" s="54"/>
      <c r="N586" s="95"/>
      <c r="O586" s="96"/>
      <c r="P586" s="79"/>
      <c r="Q586" s="31"/>
      <c r="R586" s="58"/>
    </row>
    <row r="587" spans="1:18" ht="21" customHeight="1">
      <c r="A587" s="13">
        <v>17</v>
      </c>
      <c r="B587" s="81"/>
      <c r="C587" s="14"/>
      <c r="D587" s="297"/>
      <c r="E587" s="62"/>
      <c r="F587" s="97"/>
      <c r="G587" s="97"/>
      <c r="H587" s="98"/>
      <c r="I587" s="64"/>
      <c r="J587" s="85"/>
      <c r="K587" s="40"/>
      <c r="L587" s="67"/>
      <c r="M587" s="68"/>
      <c r="N587" s="43"/>
      <c r="O587" s="86"/>
      <c r="P587" s="93"/>
      <c r="Q587" s="46"/>
      <c r="R587" s="37"/>
    </row>
    <row r="588" spans="1:18" ht="21" customHeight="1">
      <c r="A588" s="17"/>
      <c r="B588" s="72"/>
      <c r="C588" s="48"/>
      <c r="D588" s="326"/>
      <c r="E588" s="89"/>
      <c r="F588" s="74"/>
      <c r="G588" s="74"/>
      <c r="H588" s="22"/>
      <c r="I588" s="76"/>
      <c r="J588" s="77"/>
      <c r="K588" s="25"/>
      <c r="L588" s="53"/>
      <c r="M588" s="54"/>
      <c r="N588" s="95"/>
      <c r="O588" s="96"/>
      <c r="P588" s="79"/>
      <c r="Q588" s="31"/>
      <c r="R588" s="58"/>
    </row>
    <row r="589" spans="1:18" ht="21" customHeight="1">
      <c r="A589" s="13"/>
      <c r="B589" s="81"/>
      <c r="C589" s="60"/>
      <c r="D589" s="297"/>
      <c r="E589" s="62"/>
      <c r="F589" s="97"/>
      <c r="G589" s="97"/>
      <c r="H589" s="100"/>
      <c r="I589" s="64"/>
      <c r="J589" s="85"/>
      <c r="K589" s="40"/>
      <c r="L589" s="67"/>
      <c r="M589" s="68"/>
      <c r="N589" s="43"/>
      <c r="O589" s="86"/>
      <c r="P589" s="93"/>
      <c r="Q589" s="46"/>
      <c r="R589" s="37"/>
    </row>
    <row r="590" spans="1:18" ht="21" customHeight="1">
      <c r="A590" s="18"/>
      <c r="B590" s="72"/>
      <c r="C590" s="48"/>
      <c r="D590" s="326"/>
      <c r="E590" s="74"/>
      <c r="F590" s="74"/>
      <c r="G590" s="74"/>
      <c r="H590" s="22"/>
      <c r="I590" s="76"/>
      <c r="J590" s="116"/>
      <c r="K590" s="25"/>
      <c r="L590" s="53"/>
      <c r="M590" s="54"/>
      <c r="N590" s="95"/>
      <c r="O590" s="96"/>
      <c r="P590" s="79"/>
      <c r="Q590" s="31"/>
      <c r="R590" s="58"/>
    </row>
    <row r="591" spans="1:18" ht="21" customHeight="1">
      <c r="A591" s="13">
        <v>18</v>
      </c>
      <c r="B591" s="81"/>
      <c r="C591" s="60"/>
      <c r="D591" s="297"/>
      <c r="E591" s="62"/>
      <c r="F591" s="97"/>
      <c r="G591" s="97"/>
      <c r="H591" s="63"/>
      <c r="I591" s="64"/>
      <c r="J591" s="85"/>
      <c r="K591" s="40"/>
      <c r="L591" s="67"/>
      <c r="M591" s="68"/>
      <c r="N591" s="101"/>
      <c r="O591" s="86"/>
      <c r="P591" s="102"/>
      <c r="Q591" s="46"/>
      <c r="R591" s="37"/>
    </row>
    <row r="592" spans="1:18" ht="21" customHeight="1">
      <c r="A592" s="17"/>
      <c r="B592" s="72"/>
      <c r="C592" s="48"/>
      <c r="D592" s="326"/>
      <c r="E592" s="89"/>
      <c r="F592" s="89"/>
      <c r="G592" s="89"/>
      <c r="H592" s="58"/>
      <c r="I592" s="76"/>
      <c r="J592" s="77"/>
      <c r="K592" s="25"/>
      <c r="L592" s="53"/>
      <c r="M592" s="54"/>
      <c r="N592" s="92"/>
      <c r="O592" s="56"/>
      <c r="P592" s="79"/>
      <c r="Q592" s="31"/>
      <c r="R592" s="58"/>
    </row>
    <row r="593" spans="1:18" ht="21" customHeight="1">
      <c r="A593" s="13"/>
      <c r="B593" s="81"/>
      <c r="C593" s="60"/>
      <c r="D593" s="297"/>
      <c r="E593" s="62"/>
      <c r="F593" s="62"/>
      <c r="G593" s="62"/>
      <c r="H593" s="37"/>
      <c r="I593" s="64"/>
      <c r="J593" s="85"/>
      <c r="K593" s="40"/>
      <c r="L593" s="67"/>
      <c r="M593" s="68"/>
      <c r="N593" s="69"/>
      <c r="O593" s="86"/>
      <c r="P593" s="93"/>
      <c r="Q593" s="46"/>
      <c r="R593" s="37"/>
    </row>
    <row r="594" spans="1:18" ht="21" customHeight="1">
      <c r="A594" s="18"/>
      <c r="B594" s="72"/>
      <c r="C594" s="48"/>
      <c r="D594" s="306"/>
      <c r="E594" s="74"/>
      <c r="F594" s="74"/>
      <c r="G594" s="74"/>
      <c r="H594" s="22"/>
      <c r="I594" s="76"/>
      <c r="J594" s="116"/>
      <c r="K594" s="25"/>
      <c r="L594" s="53"/>
      <c r="M594" s="54"/>
      <c r="N594" s="78"/>
      <c r="O594" s="96"/>
      <c r="P594" s="79"/>
      <c r="Q594" s="31"/>
      <c r="R594" s="58"/>
    </row>
    <row r="595" spans="1:18" ht="21" customHeight="1">
      <c r="A595" s="13">
        <v>19</v>
      </c>
      <c r="B595" s="81"/>
      <c r="C595" s="60"/>
      <c r="D595" s="297"/>
      <c r="E595" s="62"/>
      <c r="F595" s="97"/>
      <c r="G595" s="97"/>
      <c r="H595" s="63"/>
      <c r="I595" s="64"/>
      <c r="J595" s="85"/>
      <c r="K595" s="40"/>
      <c r="L595" s="67"/>
      <c r="M595" s="68"/>
      <c r="N595" s="43"/>
      <c r="O595" s="86"/>
      <c r="P595" s="93"/>
      <c r="Q595" s="46"/>
      <c r="R595" s="37"/>
    </row>
    <row r="596" spans="1:18" ht="21" customHeight="1">
      <c r="A596" s="18"/>
      <c r="B596" s="72"/>
      <c r="C596" s="48"/>
      <c r="D596" s="326"/>
      <c r="E596" s="74"/>
      <c r="F596" s="74"/>
      <c r="G596" s="74"/>
      <c r="H596" s="22"/>
      <c r="I596" s="76"/>
      <c r="J596" s="116"/>
      <c r="K596" s="25"/>
      <c r="L596" s="53"/>
      <c r="M596" s="54"/>
      <c r="N596" s="78"/>
      <c r="O596" s="96"/>
      <c r="P596" s="79"/>
      <c r="Q596" s="31"/>
      <c r="R596" s="58"/>
    </row>
    <row r="597" spans="1:18" ht="21" customHeight="1">
      <c r="A597" s="13"/>
      <c r="B597" s="81"/>
      <c r="C597" s="60"/>
      <c r="D597" s="297"/>
      <c r="E597" s="62"/>
      <c r="F597" s="97"/>
      <c r="G597" s="97"/>
      <c r="H597" s="63"/>
      <c r="I597" s="64"/>
      <c r="J597" s="85"/>
      <c r="K597" s="40"/>
      <c r="L597" s="67"/>
      <c r="M597" s="68"/>
      <c r="N597" s="43"/>
      <c r="O597" s="86"/>
      <c r="P597" s="93"/>
      <c r="Q597" s="46"/>
      <c r="R597" s="37"/>
    </row>
    <row r="598" spans="1:18" ht="21" customHeight="1">
      <c r="A598" s="17"/>
      <c r="B598" s="72"/>
      <c r="C598" s="48"/>
      <c r="D598" s="99"/>
      <c r="E598" s="89"/>
      <c r="F598" s="74"/>
      <c r="G598" s="74"/>
      <c r="H598" s="75"/>
      <c r="I598" s="76"/>
      <c r="J598" s="77"/>
      <c r="K598" s="25"/>
      <c r="L598" s="53"/>
      <c r="M598" s="54"/>
      <c r="N598" s="95"/>
      <c r="O598" s="96"/>
      <c r="P598" s="79"/>
      <c r="Q598" s="31"/>
      <c r="R598" s="58"/>
    </row>
    <row r="599" spans="1:18" ht="21" customHeight="1">
      <c r="A599" s="13"/>
      <c r="B599" s="81"/>
      <c r="C599" s="60"/>
      <c r="D599" s="61"/>
      <c r="E599" s="62"/>
      <c r="F599" s="97"/>
      <c r="G599" s="97"/>
      <c r="H599" s="84"/>
      <c r="I599" s="64"/>
      <c r="J599" s="85"/>
      <c r="K599" s="40"/>
      <c r="L599" s="67"/>
      <c r="M599" s="68"/>
      <c r="N599" s="105"/>
      <c r="O599" s="86"/>
      <c r="P599" s="93"/>
      <c r="Q599" s="46"/>
      <c r="R599" s="37"/>
    </row>
    <row r="600" spans="1:18" ht="21" customHeight="1">
      <c r="A600" s="17"/>
      <c r="B600" s="72"/>
      <c r="C600" s="48"/>
      <c r="D600" s="306"/>
      <c r="E600" s="74"/>
      <c r="F600" s="106"/>
      <c r="G600" s="106"/>
      <c r="H600" s="107"/>
      <c r="I600" s="76"/>
      <c r="J600" s="116"/>
      <c r="K600" s="25"/>
      <c r="L600" s="53"/>
      <c r="M600" s="54"/>
      <c r="N600" s="95"/>
      <c r="O600" s="96"/>
      <c r="P600" s="79"/>
      <c r="Q600" s="31"/>
      <c r="R600" s="58"/>
    </row>
    <row r="601" spans="1:18" ht="21" customHeight="1">
      <c r="A601" s="13">
        <v>20</v>
      </c>
      <c r="B601" s="81"/>
      <c r="C601" s="60"/>
      <c r="D601" s="297"/>
      <c r="E601" s="62"/>
      <c r="F601" s="108"/>
      <c r="G601" s="108"/>
      <c r="H601" s="37"/>
      <c r="I601" s="64"/>
      <c r="J601" s="85"/>
      <c r="K601" s="40"/>
      <c r="L601" s="67"/>
      <c r="M601" s="68"/>
      <c r="N601" s="43"/>
      <c r="O601" s="86"/>
      <c r="P601" s="93"/>
      <c r="Q601" s="46"/>
      <c r="R601" s="37"/>
    </row>
    <row r="602" spans="1:18" ht="21" customHeight="1">
      <c r="A602" s="17"/>
      <c r="B602" s="103"/>
      <c r="C602" s="48"/>
      <c r="D602" s="326"/>
      <c r="E602" s="89"/>
      <c r="F602" s="106"/>
      <c r="G602" s="106"/>
      <c r="H602" s="107"/>
      <c r="I602" s="76"/>
      <c r="J602" s="116"/>
      <c r="K602" s="25"/>
      <c r="L602" s="53"/>
      <c r="M602" s="54"/>
      <c r="N602" s="95"/>
      <c r="O602" s="96"/>
      <c r="P602" s="79"/>
      <c r="Q602" s="31"/>
      <c r="R602" s="58"/>
    </row>
    <row r="603" spans="1:18" ht="21" customHeight="1">
      <c r="A603" s="13">
        <v>21</v>
      </c>
      <c r="B603" s="104"/>
      <c r="C603" s="60"/>
      <c r="D603" s="297"/>
      <c r="E603" s="62"/>
      <c r="F603" s="108"/>
      <c r="G603" s="108"/>
      <c r="H603" s="37"/>
      <c r="I603" s="64"/>
      <c r="J603" s="85"/>
      <c r="K603" s="40"/>
      <c r="L603" s="67"/>
      <c r="M603" s="68"/>
      <c r="N603" s="43"/>
      <c r="O603" s="86"/>
      <c r="P603" s="93"/>
      <c r="Q603" s="46"/>
      <c r="R603" s="37"/>
    </row>
    <row r="604" spans="1:18" ht="21" customHeight="1">
      <c r="A604" s="17"/>
      <c r="B604" s="103"/>
      <c r="C604" s="48"/>
      <c r="D604" s="326"/>
      <c r="E604" s="89"/>
      <c r="F604" s="106"/>
      <c r="G604" s="106"/>
      <c r="H604" s="58"/>
      <c r="I604" s="76"/>
      <c r="J604" s="116"/>
      <c r="K604" s="25"/>
      <c r="L604" s="53"/>
      <c r="M604" s="54"/>
      <c r="N604" s="95"/>
      <c r="O604" s="96"/>
      <c r="P604" s="79"/>
      <c r="Q604" s="31"/>
      <c r="R604" s="58"/>
    </row>
    <row r="605" spans="1:18" ht="21" customHeight="1">
      <c r="A605" s="13">
        <v>22</v>
      </c>
      <c r="B605" s="104"/>
      <c r="C605" s="60"/>
      <c r="D605" s="297"/>
      <c r="E605" s="62"/>
      <c r="F605" s="108"/>
      <c r="G605" s="108"/>
      <c r="H605" s="37"/>
      <c r="I605" s="64"/>
      <c r="J605" s="85"/>
      <c r="K605" s="40"/>
      <c r="L605" s="67"/>
      <c r="M605" s="68"/>
      <c r="N605" s="43"/>
      <c r="O605" s="86"/>
      <c r="P605" s="93"/>
      <c r="Q605" s="46"/>
      <c r="R605" s="37"/>
    </row>
    <row r="606" spans="1:18" ht="21" customHeight="1">
      <c r="A606" s="17"/>
      <c r="B606" s="103"/>
      <c r="C606" s="48"/>
      <c r="D606" s="326"/>
      <c r="E606" s="89"/>
      <c r="F606" s="106"/>
      <c r="G606" s="106"/>
      <c r="H606" s="58"/>
      <c r="I606" s="76"/>
      <c r="J606" s="116"/>
      <c r="K606" s="25"/>
      <c r="L606" s="53"/>
      <c r="M606" s="54"/>
      <c r="N606" s="95"/>
      <c r="O606" s="96"/>
      <c r="P606" s="79"/>
      <c r="Q606" s="31"/>
      <c r="R606" s="58"/>
    </row>
    <row r="607" spans="1:18" ht="21" customHeight="1">
      <c r="A607" s="13">
        <v>23</v>
      </c>
      <c r="B607" s="104"/>
      <c r="C607" s="60"/>
      <c r="D607" s="297"/>
      <c r="E607" s="62"/>
      <c r="F607" s="108"/>
      <c r="G607" s="108"/>
      <c r="H607" s="37"/>
      <c r="I607" s="64"/>
      <c r="J607" s="85"/>
      <c r="K607" s="40"/>
      <c r="L607" s="67"/>
      <c r="M607" s="68"/>
      <c r="N607" s="43"/>
      <c r="O607" s="86"/>
      <c r="P607" s="93"/>
      <c r="Q607" s="46"/>
      <c r="R607" s="37"/>
    </row>
    <row r="608" spans="1:18" ht="21" customHeight="1">
      <c r="A608" s="17"/>
      <c r="B608" s="72"/>
      <c r="C608" s="48"/>
      <c r="D608" s="306"/>
      <c r="E608" s="89"/>
      <c r="F608" s="89"/>
      <c r="G608" s="89"/>
      <c r="H608" s="94"/>
      <c r="I608" s="76"/>
      <c r="J608" s="116"/>
      <c r="K608" s="25"/>
      <c r="L608" s="53"/>
      <c r="M608" s="54"/>
      <c r="N608" s="95"/>
      <c r="O608" s="56"/>
      <c r="P608" s="79"/>
      <c r="Q608" s="31"/>
      <c r="R608" s="58"/>
    </row>
    <row r="609" spans="1:18" ht="21" customHeight="1">
      <c r="A609" s="13">
        <v>24</v>
      </c>
      <c r="B609" s="81"/>
      <c r="C609" s="60"/>
      <c r="D609" s="297"/>
      <c r="E609" s="62"/>
      <c r="F609" s="62"/>
      <c r="G609" s="62"/>
      <c r="H609" s="98"/>
      <c r="I609" s="64"/>
      <c r="J609" s="85"/>
      <c r="K609" s="40"/>
      <c r="L609" s="67"/>
      <c r="M609" s="68"/>
      <c r="N609" s="43"/>
      <c r="O609" s="86"/>
      <c r="P609" s="93"/>
      <c r="Q609" s="46"/>
      <c r="R609" s="37"/>
    </row>
    <row r="610" spans="1:18" ht="21" customHeight="1">
      <c r="A610" s="17"/>
      <c r="B610" s="72"/>
      <c r="C610" s="48"/>
      <c r="D610" s="326"/>
      <c r="E610" s="89"/>
      <c r="F610" s="89"/>
      <c r="G610" s="89"/>
      <c r="H610" s="94"/>
      <c r="I610" s="76"/>
      <c r="J610" s="116"/>
      <c r="K610" s="25"/>
      <c r="L610" s="53"/>
      <c r="M610" s="54"/>
      <c r="N610" s="95"/>
      <c r="O610" s="56"/>
      <c r="P610" s="79"/>
      <c r="Q610" s="31"/>
      <c r="R610" s="58"/>
    </row>
    <row r="611" spans="1:18" ht="21" customHeight="1">
      <c r="A611" s="13">
        <v>25</v>
      </c>
      <c r="B611" s="81"/>
      <c r="C611" s="60"/>
      <c r="D611" s="297"/>
      <c r="E611" s="62"/>
      <c r="F611" s="62"/>
      <c r="G611" s="62"/>
      <c r="H611" s="98"/>
      <c r="I611" s="64"/>
      <c r="J611" s="85"/>
      <c r="K611" s="40"/>
      <c r="L611" s="67"/>
      <c r="M611" s="68"/>
      <c r="N611" s="43"/>
      <c r="O611" s="86"/>
      <c r="P611" s="93"/>
      <c r="Q611" s="46"/>
      <c r="R611" s="37"/>
    </row>
    <row r="612" spans="1:18" ht="21" customHeight="1">
      <c r="A612" s="17"/>
      <c r="B612" s="72"/>
      <c r="C612" s="48"/>
      <c r="D612" s="99"/>
      <c r="E612" s="89"/>
      <c r="F612" s="106"/>
      <c r="G612" s="106"/>
      <c r="H612" s="22"/>
      <c r="I612" s="76"/>
      <c r="J612" s="77"/>
      <c r="K612" s="25"/>
      <c r="L612" s="53"/>
      <c r="M612" s="54"/>
      <c r="N612" s="95"/>
      <c r="O612" s="56"/>
      <c r="P612" s="79"/>
      <c r="Q612" s="31"/>
      <c r="R612" s="58"/>
    </row>
    <row r="613" spans="1:18" ht="21" customHeight="1">
      <c r="A613" s="13"/>
      <c r="B613" s="81"/>
      <c r="C613" s="60"/>
      <c r="D613" s="61"/>
      <c r="E613" s="62"/>
      <c r="F613" s="108"/>
      <c r="G613" s="108"/>
      <c r="H613" s="100"/>
      <c r="I613" s="64"/>
      <c r="J613" s="85"/>
      <c r="K613" s="40"/>
      <c r="L613" s="67"/>
      <c r="M613" s="68"/>
      <c r="N613" s="43"/>
      <c r="O613" s="86"/>
      <c r="P613" s="93"/>
      <c r="Q613" s="46"/>
      <c r="R613" s="37"/>
    </row>
    <row r="614" spans="1:18" ht="21" customHeight="1">
      <c r="A614" s="17"/>
      <c r="B614" s="72"/>
      <c r="C614" s="48"/>
      <c r="D614" s="99"/>
      <c r="E614" s="89"/>
      <c r="F614" s="106"/>
      <c r="G614" s="106"/>
      <c r="H614" s="22"/>
      <c r="I614" s="76"/>
      <c r="J614" s="77"/>
      <c r="K614" s="25"/>
      <c r="L614" s="53"/>
      <c r="M614" s="54"/>
      <c r="N614" s="95"/>
      <c r="O614" s="56"/>
      <c r="P614" s="79"/>
      <c r="Q614" s="109"/>
      <c r="R614" s="58"/>
    </row>
    <row r="615" spans="1:18" ht="21" customHeight="1">
      <c r="A615" s="13"/>
      <c r="B615" s="81"/>
      <c r="C615" s="60"/>
      <c r="D615" s="61"/>
      <c r="E615" s="62"/>
      <c r="F615" s="108"/>
      <c r="G615" s="108"/>
      <c r="H615" s="63"/>
      <c r="I615" s="64"/>
      <c r="J615" s="85"/>
      <c r="K615" s="40"/>
      <c r="L615" s="110"/>
      <c r="M615" s="54"/>
      <c r="N615" s="101"/>
      <c r="O615" s="111"/>
      <c r="P615" s="102"/>
      <c r="Q615" s="112"/>
      <c r="R615" s="94"/>
    </row>
    <row r="616" spans="1:18" ht="21" customHeight="1">
      <c r="A616" s="17"/>
      <c r="B616" s="72"/>
      <c r="C616" s="113"/>
      <c r="D616" s="114"/>
      <c r="E616" s="115"/>
      <c r="F616" s="116"/>
      <c r="G616" s="116"/>
      <c r="H616" s="117"/>
      <c r="I616" s="118"/>
      <c r="J616" s="119"/>
      <c r="K616" s="120"/>
      <c r="L616" s="121"/>
      <c r="M616" s="122"/>
      <c r="N616" s="92"/>
      <c r="O616" s="56"/>
      <c r="P616" s="79"/>
      <c r="Q616" s="31"/>
      <c r="R616" s="58"/>
    </row>
    <row r="617" spans="1:18" ht="21" customHeight="1" thickBot="1">
      <c r="A617" s="123"/>
      <c r="B617" s="141"/>
      <c r="C617" s="125"/>
      <c r="D617" s="126"/>
      <c r="E617" s="127"/>
      <c r="F617" s="128"/>
      <c r="G617" s="128"/>
      <c r="H617" s="129"/>
      <c r="I617" s="130"/>
      <c r="J617" s="131"/>
      <c r="K617" s="132"/>
      <c r="L617" s="133"/>
      <c r="M617" s="134"/>
      <c r="N617" s="135"/>
      <c r="O617" s="136"/>
      <c r="P617" s="137"/>
      <c r="Q617" s="138"/>
      <c r="R617" s="139"/>
    </row>
    <row r="618" spans="1:18" ht="21" customHeight="1" thickTop="1">
      <c r="A618" s="142"/>
      <c r="B618" s="19"/>
      <c r="C618" s="20"/>
      <c r="D618" s="20"/>
      <c r="E618" s="21"/>
      <c r="F618" s="21"/>
      <c r="G618" s="21"/>
      <c r="H618" s="22"/>
      <c r="I618" s="23"/>
      <c r="J618" s="24"/>
      <c r="K618" s="25"/>
      <c r="L618" s="26"/>
      <c r="M618" s="27"/>
      <c r="N618" s="28"/>
      <c r="O618" s="29"/>
      <c r="P618" s="30"/>
      <c r="Q618" s="31"/>
      <c r="R618" s="32"/>
    </row>
    <row r="619" spans="1:18" ht="21" customHeight="1">
      <c r="A619" s="340">
        <v>8</v>
      </c>
      <c r="B619" s="33"/>
      <c r="C619" s="34"/>
      <c r="D619" s="35"/>
      <c r="E619" s="36"/>
      <c r="F619" s="36"/>
      <c r="G619" s="36"/>
      <c r="H619" s="37"/>
      <c r="I619" s="38"/>
      <c r="J619" s="39"/>
      <c r="K619" s="40"/>
      <c r="L619" s="41"/>
      <c r="M619" s="42"/>
      <c r="N619" s="43"/>
      <c r="O619" s="44"/>
      <c r="P619" s="45"/>
      <c r="Q619" s="46"/>
      <c r="R619" s="37"/>
    </row>
    <row r="620" spans="1:18" ht="21" customHeight="1">
      <c r="A620" s="17"/>
      <c r="B620" s="47"/>
      <c r="C620" s="48"/>
      <c r="D620" s="329"/>
      <c r="E620" s="50"/>
      <c r="F620" s="50"/>
      <c r="G620" s="50"/>
      <c r="H620" s="22"/>
      <c r="I620" s="51"/>
      <c r="J620" s="52"/>
      <c r="K620" s="25"/>
      <c r="L620" s="53"/>
      <c r="M620" s="54"/>
      <c r="N620" s="55"/>
      <c r="O620" s="56"/>
      <c r="P620" s="57"/>
      <c r="Q620" s="31"/>
      <c r="R620" s="58"/>
    </row>
    <row r="621" spans="1:18" ht="21" customHeight="1">
      <c r="A621" s="13"/>
      <c r="B621" s="59"/>
      <c r="C621" s="60"/>
      <c r="D621" s="297"/>
      <c r="E621" s="62"/>
      <c r="F621" s="62"/>
      <c r="G621" s="62"/>
      <c r="H621" s="63"/>
      <c r="I621" s="64"/>
      <c r="J621" s="85"/>
      <c r="K621" s="66"/>
      <c r="L621" s="67"/>
      <c r="M621" s="68"/>
      <c r="N621" s="69"/>
      <c r="O621" s="44"/>
      <c r="P621" s="70"/>
      <c r="Q621" s="46"/>
      <c r="R621" s="37"/>
    </row>
    <row r="622" spans="1:18" ht="21" customHeight="1">
      <c r="A622" s="71"/>
      <c r="B622" s="72"/>
      <c r="C622" s="16"/>
      <c r="D622" s="73"/>
      <c r="E622" s="74"/>
      <c r="F622" s="74"/>
      <c r="G622" s="74"/>
      <c r="H622" s="75"/>
      <c r="I622" s="140"/>
      <c r="J622" s="116"/>
      <c r="K622" s="25"/>
      <c r="L622" s="53"/>
      <c r="M622" s="54"/>
      <c r="N622" s="78"/>
      <c r="O622" s="56"/>
      <c r="P622" s="79"/>
      <c r="Q622" s="31"/>
      <c r="R622" s="58"/>
    </row>
    <row r="623" spans="1:18" ht="21" customHeight="1">
      <c r="A623" s="80">
        <v>1</v>
      </c>
      <c r="B623" s="81"/>
      <c r="C623" s="60"/>
      <c r="D623" s="296"/>
      <c r="E623" s="62"/>
      <c r="F623" s="83"/>
      <c r="G623" s="83"/>
      <c r="H623" s="84"/>
      <c r="I623" s="64"/>
      <c r="J623" s="85"/>
      <c r="K623" s="40"/>
      <c r="L623" s="67"/>
      <c r="M623" s="68"/>
      <c r="N623" s="43"/>
      <c r="O623" s="86"/>
      <c r="P623" s="87"/>
      <c r="Q623" s="46"/>
      <c r="R623" s="37"/>
    </row>
    <row r="624" spans="1:18" ht="21" customHeight="1">
      <c r="A624" s="71"/>
      <c r="B624" s="72"/>
      <c r="C624" s="48"/>
      <c r="D624" s="88"/>
      <c r="E624" s="89"/>
      <c r="F624" s="89"/>
      <c r="G624" s="89"/>
      <c r="H624" s="75"/>
      <c r="I624" s="76"/>
      <c r="J624" s="116"/>
      <c r="K624" s="25"/>
      <c r="L624" s="53"/>
      <c r="M624" s="54"/>
      <c r="N624" s="55"/>
      <c r="O624" s="56"/>
      <c r="P624" s="79"/>
      <c r="Q624" s="31"/>
      <c r="R624" s="58"/>
    </row>
    <row r="625" spans="1:18" ht="21" customHeight="1">
      <c r="A625" s="80">
        <v>2</v>
      </c>
      <c r="B625" s="81"/>
      <c r="C625" s="60"/>
      <c r="D625" s="90"/>
      <c r="E625" s="62"/>
      <c r="F625" s="62"/>
      <c r="G625" s="62"/>
      <c r="H625" s="84"/>
      <c r="I625" s="64"/>
      <c r="J625" s="85"/>
      <c r="K625" s="40"/>
      <c r="L625" s="67"/>
      <c r="M625" s="68"/>
      <c r="N625" s="69"/>
      <c r="O625" s="86"/>
      <c r="P625" s="87"/>
      <c r="Q625" s="46"/>
      <c r="R625" s="37"/>
    </row>
    <row r="626" spans="1:18" ht="21" customHeight="1">
      <c r="A626" s="17"/>
      <c r="B626" s="72"/>
      <c r="C626" s="48"/>
      <c r="D626" s="91"/>
      <c r="E626" s="89"/>
      <c r="F626" s="89"/>
      <c r="G626" s="89"/>
      <c r="H626" s="58"/>
      <c r="I626" s="76"/>
      <c r="J626" s="116"/>
      <c r="K626" s="25"/>
      <c r="L626" s="53"/>
      <c r="M626" s="54"/>
      <c r="N626" s="92"/>
      <c r="O626" s="56"/>
      <c r="P626" s="79"/>
      <c r="Q626" s="31"/>
      <c r="R626" s="58"/>
    </row>
    <row r="627" spans="1:18" ht="21" customHeight="1">
      <c r="A627" s="80">
        <v>3</v>
      </c>
      <c r="B627" s="81"/>
      <c r="C627" s="60"/>
      <c r="D627" s="61"/>
      <c r="E627" s="62"/>
      <c r="F627" s="62"/>
      <c r="G627" s="62"/>
      <c r="H627" s="84"/>
      <c r="I627" s="64"/>
      <c r="J627" s="85"/>
      <c r="K627" s="40"/>
      <c r="L627" s="67"/>
      <c r="M627" s="68"/>
      <c r="N627" s="69"/>
      <c r="O627" s="86"/>
      <c r="P627" s="93"/>
      <c r="Q627" s="46"/>
      <c r="R627" s="37"/>
    </row>
    <row r="628" spans="1:18" ht="21" customHeight="1">
      <c r="A628" s="17"/>
      <c r="B628" s="72"/>
      <c r="C628" s="48"/>
      <c r="D628" s="91"/>
      <c r="E628" s="89"/>
      <c r="F628" s="89"/>
      <c r="G628" s="89"/>
      <c r="H628" s="94"/>
      <c r="I628" s="76"/>
      <c r="J628" s="116"/>
      <c r="K628" s="25"/>
      <c r="L628" s="53"/>
      <c r="M628" s="54"/>
      <c r="N628" s="92"/>
      <c r="O628" s="56"/>
      <c r="P628" s="79"/>
      <c r="Q628" s="31"/>
      <c r="R628" s="58"/>
    </row>
    <row r="629" spans="1:18" ht="21" customHeight="1">
      <c r="A629" s="13">
        <v>4</v>
      </c>
      <c r="B629" s="81"/>
      <c r="C629" s="60"/>
      <c r="D629" s="61"/>
      <c r="E629" s="62"/>
      <c r="F629" s="62"/>
      <c r="G629" s="62"/>
      <c r="H629" s="37"/>
      <c r="I629" s="64"/>
      <c r="J629" s="85"/>
      <c r="K629" s="40"/>
      <c r="L629" s="67"/>
      <c r="M629" s="68"/>
      <c r="N629" s="69"/>
      <c r="O629" s="86"/>
      <c r="P629" s="93"/>
      <c r="Q629" s="46"/>
      <c r="R629" s="37"/>
    </row>
    <row r="630" spans="1:18" ht="21" customHeight="1">
      <c r="A630" s="18"/>
      <c r="B630" s="72"/>
      <c r="C630" s="48"/>
      <c r="D630" s="91"/>
      <c r="E630" s="89"/>
      <c r="F630" s="74"/>
      <c r="G630" s="74"/>
      <c r="H630" s="94"/>
      <c r="I630" s="76"/>
      <c r="J630" s="116"/>
      <c r="K630" s="25"/>
      <c r="L630" s="53"/>
      <c r="M630" s="54"/>
      <c r="N630" s="95"/>
      <c r="O630" s="96"/>
      <c r="P630" s="79"/>
      <c r="Q630" s="31"/>
      <c r="R630" s="58"/>
    </row>
    <row r="631" spans="1:18" ht="21" customHeight="1">
      <c r="A631" s="13">
        <v>5</v>
      </c>
      <c r="B631" s="81"/>
      <c r="C631" s="14"/>
      <c r="D631" s="61"/>
      <c r="E631" s="62"/>
      <c r="F631" s="97"/>
      <c r="G631" s="97"/>
      <c r="H631" s="98"/>
      <c r="I631" s="64"/>
      <c r="J631" s="85"/>
      <c r="K631" s="40"/>
      <c r="L631" s="67"/>
      <c r="M631" s="68"/>
      <c r="N631" s="43"/>
      <c r="O631" s="86"/>
      <c r="P631" s="93"/>
      <c r="Q631" s="46"/>
      <c r="R631" s="37"/>
    </row>
    <row r="632" spans="1:18" ht="21" customHeight="1">
      <c r="A632" s="17"/>
      <c r="B632" s="72"/>
      <c r="C632" s="48"/>
      <c r="D632" s="99"/>
      <c r="E632" s="89"/>
      <c r="F632" s="74"/>
      <c r="G632" s="74"/>
      <c r="H632" s="22"/>
      <c r="I632" s="76"/>
      <c r="J632" s="116"/>
      <c r="K632" s="25"/>
      <c r="L632" s="53"/>
      <c r="M632" s="54"/>
      <c r="N632" s="95"/>
      <c r="O632" s="96"/>
      <c r="P632" s="79"/>
      <c r="Q632" s="31"/>
      <c r="R632" s="58"/>
    </row>
    <row r="633" spans="1:18" ht="21" customHeight="1">
      <c r="A633" s="13">
        <v>6</v>
      </c>
      <c r="B633" s="81"/>
      <c r="C633" s="14"/>
      <c r="D633" s="61"/>
      <c r="E633" s="62"/>
      <c r="F633" s="97"/>
      <c r="G633" s="97"/>
      <c r="H633" s="100"/>
      <c r="I633" s="64"/>
      <c r="J633" s="85"/>
      <c r="K633" s="40"/>
      <c r="L633" s="67"/>
      <c r="M633" s="68"/>
      <c r="N633" s="43"/>
      <c r="O633" s="86"/>
      <c r="P633" s="93"/>
      <c r="Q633" s="46"/>
      <c r="R633" s="37"/>
    </row>
    <row r="634" spans="1:18" ht="21" customHeight="1">
      <c r="A634" s="18"/>
      <c r="B634" s="72"/>
      <c r="C634" s="48"/>
      <c r="D634" s="99"/>
      <c r="E634" s="89"/>
      <c r="F634" s="74"/>
      <c r="G634" s="74"/>
      <c r="H634" s="22"/>
      <c r="I634" s="76"/>
      <c r="J634" s="116"/>
      <c r="K634" s="25"/>
      <c r="L634" s="53"/>
      <c r="M634" s="54"/>
      <c r="N634" s="95"/>
      <c r="O634" s="96"/>
      <c r="P634" s="79"/>
      <c r="Q634" s="31"/>
      <c r="R634" s="58"/>
    </row>
    <row r="635" spans="1:18" ht="21" customHeight="1">
      <c r="A635" s="13">
        <v>7</v>
      </c>
      <c r="B635" s="81"/>
      <c r="C635" s="60"/>
      <c r="D635" s="61"/>
      <c r="E635" s="62"/>
      <c r="F635" s="97"/>
      <c r="G635" s="97"/>
      <c r="H635" s="63"/>
      <c r="I635" s="64"/>
      <c r="J635" s="85"/>
      <c r="K635" s="40"/>
      <c r="L635" s="67"/>
      <c r="M635" s="68"/>
      <c r="N635" s="101"/>
      <c r="O635" s="86"/>
      <c r="P635" s="102"/>
      <c r="Q635" s="46"/>
      <c r="R635" s="37"/>
    </row>
    <row r="636" spans="1:18" ht="21" customHeight="1">
      <c r="A636" s="17"/>
      <c r="B636" s="72"/>
      <c r="C636" s="48"/>
      <c r="D636" s="99"/>
      <c r="E636" s="89"/>
      <c r="F636" s="89"/>
      <c r="G636" s="89"/>
      <c r="H636" s="58"/>
      <c r="I636" s="76"/>
      <c r="J636" s="116"/>
      <c r="K636" s="25"/>
      <c r="L636" s="53"/>
      <c r="M636" s="54"/>
      <c r="N636" s="92"/>
      <c r="O636" s="56"/>
      <c r="P636" s="79"/>
      <c r="Q636" s="31"/>
      <c r="R636" s="58"/>
    </row>
    <row r="637" spans="1:18" ht="21" customHeight="1">
      <c r="A637" s="13">
        <v>8</v>
      </c>
      <c r="B637" s="81"/>
      <c r="C637" s="60"/>
      <c r="D637" s="61"/>
      <c r="E637" s="62"/>
      <c r="F637" s="62"/>
      <c r="G637" s="62"/>
      <c r="H637" s="37"/>
      <c r="I637" s="64"/>
      <c r="J637" s="85"/>
      <c r="K637" s="40"/>
      <c r="L637" s="67"/>
      <c r="M637" s="68"/>
      <c r="N637" s="69"/>
      <c r="O637" s="86"/>
      <c r="P637" s="93"/>
      <c r="Q637" s="46"/>
      <c r="R637" s="37"/>
    </row>
    <row r="638" spans="1:18" ht="21" customHeight="1">
      <c r="A638" s="18"/>
      <c r="B638" s="72"/>
      <c r="C638" s="48"/>
      <c r="D638" s="91"/>
      <c r="E638" s="89"/>
      <c r="F638" s="74"/>
      <c r="G638" s="74"/>
      <c r="H638" s="22"/>
      <c r="I638" s="76"/>
      <c r="J638" s="116"/>
      <c r="K638" s="25"/>
      <c r="L638" s="53"/>
      <c r="M638" s="54"/>
      <c r="N638" s="78"/>
      <c r="O638" s="96"/>
      <c r="P638" s="79"/>
      <c r="Q638" s="31"/>
      <c r="R638" s="58"/>
    </row>
    <row r="639" spans="1:18" ht="21" customHeight="1">
      <c r="A639" s="13">
        <v>9</v>
      </c>
      <c r="B639" s="81"/>
      <c r="C639" s="60"/>
      <c r="D639" s="61"/>
      <c r="E639" s="62"/>
      <c r="F639" s="97"/>
      <c r="G639" s="97"/>
      <c r="H639" s="63"/>
      <c r="I639" s="64"/>
      <c r="J639" s="85"/>
      <c r="K639" s="40"/>
      <c r="L639" s="67"/>
      <c r="M639" s="68"/>
      <c r="N639" s="43"/>
      <c r="O639" s="86"/>
      <c r="P639" s="93"/>
      <c r="Q639" s="46"/>
      <c r="R639" s="37"/>
    </row>
    <row r="640" spans="1:18" ht="21" customHeight="1">
      <c r="A640" s="18"/>
      <c r="B640" s="72"/>
      <c r="C640" s="48"/>
      <c r="D640" s="99"/>
      <c r="E640" s="89"/>
      <c r="F640" s="74"/>
      <c r="G640" s="74"/>
      <c r="H640" s="22"/>
      <c r="I640" s="76"/>
      <c r="J640" s="116"/>
      <c r="K640" s="25"/>
      <c r="L640" s="53"/>
      <c r="M640" s="54"/>
      <c r="N640" s="78"/>
      <c r="O640" s="96"/>
      <c r="P640" s="79"/>
      <c r="Q640" s="31"/>
      <c r="R640" s="58"/>
    </row>
    <row r="641" spans="1:18" ht="21" customHeight="1">
      <c r="A641" s="13">
        <v>10</v>
      </c>
      <c r="B641" s="81"/>
      <c r="C641" s="60"/>
      <c r="D641" s="61"/>
      <c r="E641" s="62"/>
      <c r="F641" s="97"/>
      <c r="G641" s="97"/>
      <c r="H641" s="63"/>
      <c r="I641" s="64"/>
      <c r="J641" s="85"/>
      <c r="K641" s="40"/>
      <c r="L641" s="67"/>
      <c r="M641" s="68"/>
      <c r="N641" s="43"/>
      <c r="O641" s="86"/>
      <c r="P641" s="93"/>
      <c r="Q641" s="46"/>
      <c r="R641" s="37"/>
    </row>
    <row r="642" spans="1:18" ht="21" customHeight="1">
      <c r="A642" s="17"/>
      <c r="B642" s="72"/>
      <c r="C642" s="48"/>
      <c r="D642" s="99"/>
      <c r="E642" s="89"/>
      <c r="F642" s="74"/>
      <c r="G642" s="74"/>
      <c r="H642" s="75"/>
      <c r="I642" s="76"/>
      <c r="J642" s="116"/>
      <c r="K642" s="25"/>
      <c r="L642" s="53"/>
      <c r="M642" s="54"/>
      <c r="N642" s="95"/>
      <c r="O642" s="96"/>
      <c r="P642" s="79"/>
      <c r="Q642" s="31"/>
      <c r="R642" s="58"/>
    </row>
    <row r="643" spans="1:18" ht="21" customHeight="1">
      <c r="A643" s="13">
        <v>11</v>
      </c>
      <c r="B643" s="81"/>
      <c r="C643" s="60"/>
      <c r="D643" s="61"/>
      <c r="E643" s="62"/>
      <c r="F643" s="97"/>
      <c r="G643" s="97"/>
      <c r="H643" s="84"/>
      <c r="I643" s="64"/>
      <c r="J643" s="85"/>
      <c r="K643" s="40"/>
      <c r="L643" s="67"/>
      <c r="M643" s="68"/>
      <c r="N643" s="105"/>
      <c r="O643" s="86"/>
      <c r="P643" s="93"/>
      <c r="Q643" s="46"/>
      <c r="R643" s="37"/>
    </row>
    <row r="644" spans="1:18" ht="21" customHeight="1">
      <c r="A644" s="17"/>
      <c r="B644" s="103"/>
      <c r="C644" s="48"/>
      <c r="D644" s="99"/>
      <c r="E644" s="89"/>
      <c r="F644" s="106"/>
      <c r="G644" s="106"/>
      <c r="H644" s="107"/>
      <c r="I644" s="76"/>
      <c r="J644" s="116"/>
      <c r="K644" s="25"/>
      <c r="L644" s="53"/>
      <c r="M644" s="54"/>
      <c r="N644" s="95"/>
      <c r="O644" s="96"/>
      <c r="P644" s="79"/>
      <c r="Q644" s="31"/>
      <c r="R644" s="58"/>
    </row>
    <row r="645" spans="1:18" ht="21" customHeight="1">
      <c r="A645" s="13">
        <v>12</v>
      </c>
      <c r="B645" s="104"/>
      <c r="C645" s="60"/>
      <c r="D645" s="61"/>
      <c r="E645" s="62"/>
      <c r="F645" s="108"/>
      <c r="G645" s="108"/>
      <c r="H645" s="37"/>
      <c r="I645" s="64"/>
      <c r="J645" s="85"/>
      <c r="K645" s="40"/>
      <c r="L645" s="67"/>
      <c r="M645" s="68"/>
      <c r="N645" s="43"/>
      <c r="O645" s="86"/>
      <c r="P645" s="93"/>
      <c r="Q645" s="46"/>
      <c r="R645" s="37"/>
    </row>
    <row r="646" spans="1:18" ht="21" customHeight="1">
      <c r="A646" s="17"/>
      <c r="B646" s="103"/>
      <c r="C646" s="48"/>
      <c r="D646" s="326"/>
      <c r="E646" s="89"/>
      <c r="F646" s="106"/>
      <c r="G646" s="106"/>
      <c r="H646" s="107"/>
      <c r="I646" s="76"/>
      <c r="J646" s="116"/>
      <c r="K646" s="25"/>
      <c r="L646" s="53"/>
      <c r="M646" s="54"/>
      <c r="N646" s="95"/>
      <c r="O646" s="96"/>
      <c r="P646" s="79"/>
      <c r="Q646" s="31"/>
      <c r="R646" s="58"/>
    </row>
    <row r="647" spans="1:18" ht="21" customHeight="1">
      <c r="A647" s="13">
        <v>13</v>
      </c>
      <c r="B647" s="104"/>
      <c r="C647" s="60"/>
      <c r="D647" s="297"/>
      <c r="E647" s="62"/>
      <c r="F647" s="108"/>
      <c r="G647" s="108"/>
      <c r="H647" s="37"/>
      <c r="I647" s="64"/>
      <c r="J647" s="85"/>
      <c r="K647" s="40"/>
      <c r="L647" s="67"/>
      <c r="M647" s="68"/>
      <c r="N647" s="43"/>
      <c r="O647" s="86"/>
      <c r="P647" s="93"/>
      <c r="Q647" s="46"/>
      <c r="R647" s="37"/>
    </row>
    <row r="648" spans="1:18" ht="21" customHeight="1">
      <c r="A648" s="17"/>
      <c r="B648" s="103"/>
      <c r="C648" s="48"/>
      <c r="D648" s="326"/>
      <c r="E648" s="89"/>
      <c r="F648" s="106"/>
      <c r="G648" s="106"/>
      <c r="H648" s="58"/>
      <c r="I648" s="76"/>
      <c r="J648" s="116"/>
      <c r="K648" s="25"/>
      <c r="L648" s="53"/>
      <c r="M648" s="54"/>
      <c r="N648" s="95"/>
      <c r="O648" s="96"/>
      <c r="P648" s="79"/>
      <c r="Q648" s="31"/>
      <c r="R648" s="58"/>
    </row>
    <row r="649" spans="1:18" ht="21" customHeight="1">
      <c r="A649" s="13">
        <v>14</v>
      </c>
      <c r="B649" s="104"/>
      <c r="C649" s="60"/>
      <c r="D649" s="297"/>
      <c r="E649" s="62"/>
      <c r="F649" s="108"/>
      <c r="G649" s="108"/>
      <c r="H649" s="37"/>
      <c r="I649" s="64"/>
      <c r="J649" s="85"/>
      <c r="K649" s="40"/>
      <c r="L649" s="67"/>
      <c r="M649" s="68"/>
      <c r="N649" s="43"/>
      <c r="O649" s="86"/>
      <c r="P649" s="93"/>
      <c r="Q649" s="46"/>
      <c r="R649" s="37"/>
    </row>
    <row r="650" spans="1:18" ht="21" customHeight="1">
      <c r="A650" s="17"/>
      <c r="B650" s="103"/>
      <c r="C650" s="48"/>
      <c r="D650" s="326"/>
      <c r="E650" s="89"/>
      <c r="F650" s="106"/>
      <c r="G650" s="106"/>
      <c r="H650" s="58"/>
      <c r="I650" s="76"/>
      <c r="J650" s="116"/>
      <c r="K650" s="25"/>
      <c r="L650" s="53"/>
      <c r="M650" s="54"/>
      <c r="N650" s="95"/>
      <c r="O650" s="96"/>
      <c r="P650" s="79"/>
      <c r="Q650" s="31"/>
      <c r="R650" s="58"/>
    </row>
    <row r="651" spans="1:18" ht="21" customHeight="1">
      <c r="A651" s="13">
        <v>15</v>
      </c>
      <c r="B651" s="104"/>
      <c r="C651" s="60"/>
      <c r="D651" s="297"/>
      <c r="E651" s="62"/>
      <c r="F651" s="108"/>
      <c r="G651" s="108"/>
      <c r="H651" s="37"/>
      <c r="I651" s="64"/>
      <c r="J651" s="85"/>
      <c r="K651" s="40"/>
      <c r="L651" s="67"/>
      <c r="M651" s="68"/>
      <c r="N651" s="43"/>
      <c r="O651" s="86"/>
      <c r="P651" s="93"/>
      <c r="Q651" s="46"/>
      <c r="R651" s="37"/>
    </row>
    <row r="652" spans="1:18" ht="21" customHeight="1">
      <c r="A652" s="17"/>
      <c r="B652" s="72"/>
      <c r="C652" s="48"/>
      <c r="D652" s="306"/>
      <c r="E652" s="89"/>
      <c r="F652" s="89"/>
      <c r="G652" s="89"/>
      <c r="H652" s="94"/>
      <c r="I652" s="76"/>
      <c r="J652" s="116"/>
      <c r="K652" s="25"/>
      <c r="L652" s="53"/>
      <c r="M652" s="54"/>
      <c r="N652" s="95"/>
      <c r="O652" s="56"/>
      <c r="P652" s="79"/>
      <c r="Q652" s="31"/>
      <c r="R652" s="58"/>
    </row>
    <row r="653" spans="1:18" ht="21" customHeight="1">
      <c r="A653" s="13">
        <v>16</v>
      </c>
      <c r="B653" s="81"/>
      <c r="C653" s="60"/>
      <c r="D653" s="297"/>
      <c r="E653" s="62"/>
      <c r="F653" s="62"/>
      <c r="G653" s="62"/>
      <c r="H653" s="98"/>
      <c r="I653" s="64"/>
      <c r="J653" s="85"/>
      <c r="K653" s="40"/>
      <c r="L653" s="67"/>
      <c r="M653" s="68"/>
      <c r="N653" s="43"/>
      <c r="O653" s="86"/>
      <c r="P653" s="93"/>
      <c r="Q653" s="46"/>
      <c r="R653" s="37"/>
    </row>
    <row r="654" spans="1:18" ht="21" customHeight="1">
      <c r="A654" s="17"/>
      <c r="B654" s="72"/>
      <c r="C654" s="48"/>
      <c r="D654" s="99"/>
      <c r="E654" s="89"/>
      <c r="F654" s="89"/>
      <c r="G654" s="89"/>
      <c r="H654" s="94"/>
      <c r="I654" s="76"/>
      <c r="J654" s="116"/>
      <c r="K654" s="25"/>
      <c r="L654" s="53"/>
      <c r="M654" s="54"/>
      <c r="N654" s="95"/>
      <c r="O654" s="56"/>
      <c r="P654" s="79"/>
      <c r="Q654" s="31"/>
      <c r="R654" s="58"/>
    </row>
    <row r="655" spans="1:18" ht="21" customHeight="1">
      <c r="A655" s="13">
        <v>17</v>
      </c>
      <c r="B655" s="81"/>
      <c r="C655" s="60"/>
      <c r="D655" s="61"/>
      <c r="E655" s="62"/>
      <c r="F655" s="62"/>
      <c r="G655" s="62"/>
      <c r="H655" s="98"/>
      <c r="I655" s="64"/>
      <c r="J655" s="85"/>
      <c r="K655" s="40"/>
      <c r="L655" s="67"/>
      <c r="M655" s="68"/>
      <c r="N655" s="43"/>
      <c r="O655" s="86"/>
      <c r="P655" s="93"/>
      <c r="Q655" s="46"/>
      <c r="R655" s="37"/>
    </row>
    <row r="656" spans="1:18" ht="21" customHeight="1">
      <c r="A656" s="17"/>
      <c r="B656" s="72"/>
      <c r="C656" s="48"/>
      <c r="D656" s="99"/>
      <c r="E656" s="89"/>
      <c r="F656" s="106"/>
      <c r="G656" s="106"/>
      <c r="H656" s="22"/>
      <c r="I656" s="76"/>
      <c r="J656" s="116"/>
      <c r="K656" s="25"/>
      <c r="L656" s="53"/>
      <c r="M656" s="54"/>
      <c r="N656" s="95"/>
      <c r="O656" s="56"/>
      <c r="P656" s="79"/>
      <c r="Q656" s="31"/>
      <c r="R656" s="58"/>
    </row>
    <row r="657" spans="1:18" ht="21" customHeight="1">
      <c r="A657" s="13">
        <v>18</v>
      </c>
      <c r="B657" s="81"/>
      <c r="C657" s="60"/>
      <c r="D657" s="61"/>
      <c r="E657" s="62"/>
      <c r="F657" s="108"/>
      <c r="G657" s="108"/>
      <c r="H657" s="100"/>
      <c r="I657" s="64"/>
      <c r="J657" s="85"/>
      <c r="K657" s="40"/>
      <c r="L657" s="67"/>
      <c r="M657" s="68"/>
      <c r="N657" s="43"/>
      <c r="O657" s="86"/>
      <c r="P657" s="93"/>
      <c r="Q657" s="46"/>
      <c r="R657" s="37"/>
    </row>
    <row r="658" spans="1:18" ht="21" customHeight="1">
      <c r="A658" s="17"/>
      <c r="B658" s="72"/>
      <c r="C658" s="48"/>
      <c r="D658" s="99"/>
      <c r="E658" s="89"/>
      <c r="F658" s="106"/>
      <c r="G658" s="106"/>
      <c r="H658" s="22"/>
      <c r="I658" s="76"/>
      <c r="J658" s="116"/>
      <c r="K658" s="25"/>
      <c r="L658" s="53"/>
      <c r="M658" s="54"/>
      <c r="N658" s="95"/>
      <c r="O658" s="56"/>
      <c r="P658" s="79"/>
      <c r="Q658" s="109"/>
      <c r="R658" s="58"/>
    </row>
    <row r="659" spans="1:18" ht="21" customHeight="1">
      <c r="A659" s="13">
        <v>19</v>
      </c>
      <c r="B659" s="81"/>
      <c r="C659" s="60"/>
      <c r="D659" s="61"/>
      <c r="E659" s="62"/>
      <c r="F659" s="108"/>
      <c r="G659" s="108"/>
      <c r="H659" s="63"/>
      <c r="I659" s="64"/>
      <c r="J659" s="85"/>
      <c r="K659" s="40"/>
      <c r="L659" s="110"/>
      <c r="M659" s="54"/>
      <c r="N659" s="101"/>
      <c r="O659" s="111"/>
      <c r="P659" s="102"/>
      <c r="Q659" s="112"/>
      <c r="R659" s="94"/>
    </row>
    <row r="660" spans="1:18" ht="21" customHeight="1">
      <c r="A660" s="17"/>
      <c r="B660" s="72"/>
      <c r="C660" s="113"/>
      <c r="D660" s="114"/>
      <c r="E660" s="115"/>
      <c r="F660" s="116"/>
      <c r="G660" s="116"/>
      <c r="H660" s="117"/>
      <c r="I660" s="118"/>
      <c r="J660" s="119"/>
      <c r="K660" s="120"/>
      <c r="L660" s="121"/>
      <c r="M660" s="122"/>
      <c r="N660" s="92"/>
      <c r="O660" s="56"/>
      <c r="P660" s="79"/>
      <c r="Q660" s="31"/>
      <c r="R660" s="58"/>
    </row>
    <row r="661" spans="1:18" ht="21" customHeight="1" thickBot="1">
      <c r="A661" s="123">
        <v>20</v>
      </c>
      <c r="B661" s="273"/>
      <c r="C661" s="125"/>
      <c r="D661" s="126"/>
      <c r="E661" s="127"/>
      <c r="F661" s="128"/>
      <c r="G661" s="128"/>
      <c r="H661" s="129"/>
      <c r="I661" s="130"/>
      <c r="J661" s="131"/>
      <c r="K661" s="132"/>
      <c r="L661" s="133"/>
      <c r="M661" s="134"/>
      <c r="N661" s="135"/>
      <c r="O661" s="136"/>
      <c r="P661" s="137"/>
      <c r="Q661" s="138"/>
      <c r="R661" s="139"/>
    </row>
    <row r="662" spans="1:18" ht="21" customHeight="1" thickTop="1">
      <c r="A662" s="142"/>
      <c r="B662" s="19"/>
      <c r="C662" s="20"/>
      <c r="D662" s="20"/>
      <c r="E662" s="21"/>
      <c r="F662" s="21"/>
      <c r="G662" s="21"/>
      <c r="H662" s="22"/>
      <c r="I662" s="23"/>
      <c r="J662" s="24"/>
      <c r="K662" s="25"/>
      <c r="L662" s="26"/>
      <c r="M662" s="27"/>
      <c r="N662" s="28"/>
      <c r="O662" s="29"/>
      <c r="P662" s="30"/>
      <c r="Q662" s="31"/>
      <c r="R662" s="32"/>
    </row>
    <row r="663" spans="1:18" ht="21" customHeight="1">
      <c r="A663" s="15">
        <v>21</v>
      </c>
      <c r="B663" s="33"/>
      <c r="C663" s="34"/>
      <c r="D663" s="35"/>
      <c r="E663" s="36"/>
      <c r="F663" s="36"/>
      <c r="G663" s="36"/>
      <c r="H663" s="37"/>
      <c r="I663" s="38"/>
      <c r="J663" s="39"/>
      <c r="K663" s="40"/>
      <c r="L663" s="41"/>
      <c r="M663" s="42"/>
      <c r="N663" s="43"/>
      <c r="O663" s="44"/>
      <c r="P663" s="45"/>
      <c r="Q663" s="46"/>
      <c r="R663" s="37"/>
    </row>
    <row r="664" spans="1:18" ht="21" customHeight="1">
      <c r="A664" s="17"/>
      <c r="B664" s="47"/>
      <c r="C664" s="48"/>
      <c r="D664" s="329"/>
      <c r="E664" s="50"/>
      <c r="F664" s="50"/>
      <c r="G664" s="50"/>
      <c r="H664" s="22"/>
      <c r="I664" s="51"/>
      <c r="J664" s="116"/>
      <c r="K664" s="25"/>
      <c r="L664" s="53"/>
      <c r="M664" s="54"/>
      <c r="N664" s="55"/>
      <c r="O664" s="56"/>
      <c r="P664" s="57"/>
      <c r="Q664" s="31"/>
      <c r="R664" s="58"/>
    </row>
    <row r="665" spans="1:18" ht="21" customHeight="1">
      <c r="A665" s="13">
        <v>22</v>
      </c>
      <c r="B665" s="59"/>
      <c r="C665" s="60"/>
      <c r="D665" s="297"/>
      <c r="E665" s="62"/>
      <c r="F665" s="62"/>
      <c r="G665" s="62"/>
      <c r="H665" s="63"/>
      <c r="I665" s="64"/>
      <c r="J665" s="85"/>
      <c r="K665" s="66"/>
      <c r="L665" s="67"/>
      <c r="M665" s="68"/>
      <c r="N665" s="69"/>
      <c r="O665" s="44"/>
      <c r="P665" s="70"/>
      <c r="Q665" s="46"/>
      <c r="R665" s="37"/>
    </row>
    <row r="666" spans="1:18" ht="21" customHeight="1">
      <c r="A666" s="71"/>
      <c r="B666" s="72"/>
      <c r="C666" s="16"/>
      <c r="D666" s="327"/>
      <c r="E666" s="74"/>
      <c r="F666" s="74"/>
      <c r="G666" s="74"/>
      <c r="H666" s="75"/>
      <c r="I666" s="140"/>
      <c r="J666" s="116"/>
      <c r="K666" s="25"/>
      <c r="L666" s="53"/>
      <c r="M666" s="54"/>
      <c r="N666" s="78"/>
      <c r="O666" s="56"/>
      <c r="P666" s="79"/>
      <c r="Q666" s="31"/>
      <c r="R666" s="58"/>
    </row>
    <row r="667" spans="1:18" ht="21" customHeight="1">
      <c r="A667" s="80">
        <v>23</v>
      </c>
      <c r="B667" s="81"/>
      <c r="C667" s="60"/>
      <c r="D667" s="328"/>
      <c r="E667" s="62"/>
      <c r="F667" s="83"/>
      <c r="G667" s="83"/>
      <c r="H667" s="84"/>
      <c r="I667" s="64"/>
      <c r="J667" s="85"/>
      <c r="K667" s="40"/>
      <c r="L667" s="67"/>
      <c r="M667" s="68"/>
      <c r="N667" s="43"/>
      <c r="O667" s="86"/>
      <c r="P667" s="87"/>
      <c r="Q667" s="46"/>
      <c r="R667" s="37"/>
    </row>
    <row r="668" spans="1:18" ht="21" customHeight="1">
      <c r="A668" s="71"/>
      <c r="B668" s="72"/>
      <c r="C668" s="48"/>
      <c r="D668" s="88"/>
      <c r="E668" s="89"/>
      <c r="F668" s="89"/>
      <c r="G668" s="89"/>
      <c r="H668" s="75"/>
      <c r="I668" s="76"/>
      <c r="J668" s="116"/>
      <c r="K668" s="25"/>
      <c r="L668" s="53"/>
      <c r="M668" s="54"/>
      <c r="N668" s="55"/>
      <c r="O668" s="56"/>
      <c r="P668" s="79"/>
      <c r="Q668" s="31"/>
      <c r="R668" s="58"/>
    </row>
    <row r="669" spans="1:18" ht="21" customHeight="1">
      <c r="A669" s="80">
        <v>24</v>
      </c>
      <c r="B669" s="81"/>
      <c r="C669" s="60"/>
      <c r="D669" s="90"/>
      <c r="E669" s="62"/>
      <c r="F669" s="62"/>
      <c r="G669" s="62"/>
      <c r="H669" s="84"/>
      <c r="I669" s="64"/>
      <c r="J669" s="85"/>
      <c r="K669" s="40"/>
      <c r="L669" s="67"/>
      <c r="M669" s="68"/>
      <c r="N669" s="69"/>
      <c r="O669" s="86"/>
      <c r="P669" s="87"/>
      <c r="Q669" s="46"/>
      <c r="R669" s="37"/>
    </row>
    <row r="670" spans="1:18" ht="21" customHeight="1">
      <c r="A670" s="17"/>
      <c r="B670" s="72"/>
      <c r="C670" s="48"/>
      <c r="D670" s="91"/>
      <c r="E670" s="89"/>
      <c r="F670" s="89"/>
      <c r="G670" s="89"/>
      <c r="H670" s="58"/>
      <c r="I670" s="76"/>
      <c r="J670" s="116"/>
      <c r="K670" s="25"/>
      <c r="L670" s="53"/>
      <c r="M670" s="54"/>
      <c r="N670" s="92"/>
      <c r="O670" s="56"/>
      <c r="P670" s="79"/>
      <c r="Q670" s="31"/>
      <c r="R670" s="58"/>
    </row>
    <row r="671" spans="1:18" ht="21" customHeight="1">
      <c r="A671" s="80"/>
      <c r="B671" s="81"/>
      <c r="C671" s="60"/>
      <c r="D671" s="61"/>
      <c r="E671" s="62"/>
      <c r="F671" s="62"/>
      <c r="G671" s="62"/>
      <c r="H671" s="84"/>
      <c r="I671" s="64"/>
      <c r="J671" s="85"/>
      <c r="K671" s="40"/>
      <c r="L671" s="67"/>
      <c r="M671" s="68"/>
      <c r="N671" s="69"/>
      <c r="O671" s="86"/>
      <c r="P671" s="93"/>
      <c r="Q671" s="46"/>
      <c r="R671" s="37"/>
    </row>
    <row r="672" spans="1:18" ht="21" customHeight="1">
      <c r="A672" s="17"/>
      <c r="B672" s="72"/>
      <c r="C672" s="48"/>
      <c r="D672" s="91"/>
      <c r="E672" s="89"/>
      <c r="F672" s="89"/>
      <c r="G672" s="89"/>
      <c r="H672" s="94"/>
      <c r="I672" s="76"/>
      <c r="J672" s="116"/>
      <c r="K672" s="25"/>
      <c r="L672" s="53"/>
      <c r="M672" s="54"/>
      <c r="N672" s="92"/>
      <c r="O672" s="56"/>
      <c r="P672" s="79"/>
      <c r="Q672" s="31"/>
      <c r="R672" s="58"/>
    </row>
    <row r="673" spans="1:18" ht="21" customHeight="1">
      <c r="A673" s="13"/>
      <c r="B673" s="81"/>
      <c r="C673" s="60"/>
      <c r="D673" s="61"/>
      <c r="E673" s="62"/>
      <c r="F673" s="62"/>
      <c r="G673" s="62"/>
      <c r="H673" s="37"/>
      <c r="I673" s="64"/>
      <c r="J673" s="85"/>
      <c r="K673" s="40"/>
      <c r="L673" s="67"/>
      <c r="M673" s="68"/>
      <c r="N673" s="69"/>
      <c r="O673" s="86"/>
      <c r="P673" s="93"/>
      <c r="Q673" s="46"/>
      <c r="R673" s="37"/>
    </row>
    <row r="674" spans="1:18" ht="21" customHeight="1">
      <c r="A674" s="18"/>
      <c r="B674" s="72"/>
      <c r="C674" s="48"/>
      <c r="D674" s="91"/>
      <c r="E674" s="89"/>
      <c r="F674" s="74"/>
      <c r="G674" s="74"/>
      <c r="H674" s="94"/>
      <c r="I674" s="76"/>
      <c r="J674" s="116"/>
      <c r="K674" s="25"/>
      <c r="L674" s="53"/>
      <c r="M674" s="54"/>
      <c r="N674" s="95"/>
      <c r="O674" s="96"/>
      <c r="P674" s="79"/>
      <c r="Q674" s="31"/>
      <c r="R674" s="58"/>
    </row>
    <row r="675" spans="1:18" ht="21" customHeight="1">
      <c r="A675" s="13"/>
      <c r="B675" s="81"/>
      <c r="C675" s="14"/>
      <c r="D675" s="61"/>
      <c r="E675" s="62"/>
      <c r="F675" s="97"/>
      <c r="G675" s="97"/>
      <c r="H675" s="98"/>
      <c r="I675" s="64"/>
      <c r="J675" s="85"/>
      <c r="K675" s="40"/>
      <c r="L675" s="67"/>
      <c r="M675" s="68"/>
      <c r="N675" s="43"/>
      <c r="O675" s="86"/>
      <c r="P675" s="93"/>
      <c r="Q675" s="46"/>
      <c r="R675" s="37"/>
    </row>
    <row r="676" spans="1:18" ht="21" customHeight="1">
      <c r="A676" s="17"/>
      <c r="B676" s="72"/>
      <c r="C676" s="48"/>
      <c r="D676" s="99"/>
      <c r="E676" s="89"/>
      <c r="F676" s="74"/>
      <c r="G676" s="74"/>
      <c r="H676" s="22"/>
      <c r="I676" s="76"/>
      <c r="J676" s="116"/>
      <c r="K676" s="25"/>
      <c r="L676" s="53"/>
      <c r="M676" s="54"/>
      <c r="N676" s="95"/>
      <c r="O676" s="96"/>
      <c r="P676" s="79"/>
      <c r="Q676" s="31"/>
      <c r="R676" s="58"/>
    </row>
    <row r="677" spans="1:18" ht="21" customHeight="1">
      <c r="A677" s="13"/>
      <c r="B677" s="81"/>
      <c r="C677" s="60"/>
      <c r="D677" s="61"/>
      <c r="E677" s="62"/>
      <c r="F677" s="97"/>
      <c r="G677" s="97"/>
      <c r="H677" s="100"/>
      <c r="I677" s="64"/>
      <c r="J677" s="85"/>
      <c r="K677" s="40"/>
      <c r="L677" s="67"/>
      <c r="M677" s="68"/>
      <c r="N677" s="43"/>
      <c r="O677" s="86"/>
      <c r="P677" s="93"/>
      <c r="Q677" s="46"/>
      <c r="R677" s="37"/>
    </row>
    <row r="678" spans="1:18" ht="21" customHeight="1">
      <c r="A678" s="18"/>
      <c r="B678" s="72"/>
      <c r="C678" s="48"/>
      <c r="D678" s="99"/>
      <c r="E678" s="89"/>
      <c r="F678" s="74"/>
      <c r="G678" s="74"/>
      <c r="H678" s="22"/>
      <c r="I678" s="76"/>
      <c r="J678" s="77"/>
      <c r="K678" s="25"/>
      <c r="L678" s="53"/>
      <c r="M678" s="54"/>
      <c r="N678" s="95"/>
      <c r="O678" s="96"/>
      <c r="P678" s="79"/>
      <c r="Q678" s="31"/>
      <c r="R678" s="58"/>
    </row>
    <row r="679" spans="1:18" ht="21" customHeight="1">
      <c r="A679" s="13"/>
      <c r="B679" s="81"/>
      <c r="C679" s="60"/>
      <c r="D679" s="61"/>
      <c r="E679" s="62"/>
      <c r="F679" s="97"/>
      <c r="G679" s="97"/>
      <c r="H679" s="63"/>
      <c r="I679" s="64"/>
      <c r="J679" s="85"/>
      <c r="K679" s="40"/>
      <c r="L679" s="67"/>
      <c r="M679" s="68"/>
      <c r="N679" s="101"/>
      <c r="O679" s="86"/>
      <c r="P679" s="102"/>
      <c r="Q679" s="46"/>
      <c r="R679" s="37"/>
    </row>
    <row r="680" spans="1:18" ht="21" customHeight="1">
      <c r="A680" s="17"/>
      <c r="B680" s="72"/>
      <c r="C680" s="48"/>
      <c r="D680" s="99"/>
      <c r="E680" s="89"/>
      <c r="F680" s="89"/>
      <c r="G680" s="89"/>
      <c r="H680" s="58"/>
      <c r="I680" s="76"/>
      <c r="J680" s="77"/>
      <c r="K680" s="25"/>
      <c r="L680" s="53"/>
      <c r="M680" s="54"/>
      <c r="N680" s="92"/>
      <c r="O680" s="56"/>
      <c r="P680" s="79"/>
      <c r="Q680" s="31"/>
      <c r="R680" s="58"/>
    </row>
    <row r="681" spans="1:18" ht="21" customHeight="1">
      <c r="A681" s="13"/>
      <c r="B681" s="81"/>
      <c r="C681" s="60"/>
      <c r="D681" s="61"/>
      <c r="E681" s="62"/>
      <c r="F681" s="62"/>
      <c r="G681" s="62"/>
      <c r="H681" s="37"/>
      <c r="I681" s="64"/>
      <c r="J681" s="85"/>
      <c r="K681" s="40"/>
      <c r="L681" s="67"/>
      <c r="M681" s="68"/>
      <c r="N681" s="69"/>
      <c r="O681" s="86"/>
      <c r="P681" s="93"/>
      <c r="Q681" s="46"/>
      <c r="R681" s="37"/>
    </row>
    <row r="682" spans="1:18" ht="21" customHeight="1">
      <c r="A682" s="18"/>
      <c r="B682" s="72"/>
      <c r="C682" s="48"/>
      <c r="D682" s="91"/>
      <c r="E682" s="89"/>
      <c r="F682" s="74"/>
      <c r="G682" s="74"/>
      <c r="H682" s="22"/>
      <c r="I682" s="76"/>
      <c r="J682" s="77"/>
      <c r="K682" s="25"/>
      <c r="L682" s="53"/>
      <c r="M682" s="54"/>
      <c r="N682" s="78"/>
      <c r="O682" s="96"/>
      <c r="P682" s="79"/>
      <c r="Q682" s="31"/>
      <c r="R682" s="58"/>
    </row>
    <row r="683" spans="1:18" ht="21" customHeight="1">
      <c r="A683" s="13"/>
      <c r="B683" s="81"/>
      <c r="C683" s="60"/>
      <c r="D683" s="61"/>
      <c r="E683" s="62"/>
      <c r="F683" s="97"/>
      <c r="G683" s="97"/>
      <c r="H683" s="63"/>
      <c r="I683" s="64"/>
      <c r="J683" s="85"/>
      <c r="K683" s="40"/>
      <c r="L683" s="67"/>
      <c r="M683" s="68"/>
      <c r="N683" s="43"/>
      <c r="O683" s="86"/>
      <c r="P683" s="93"/>
      <c r="Q683" s="46"/>
      <c r="R683" s="37"/>
    </row>
    <row r="684" spans="1:18" ht="21" customHeight="1">
      <c r="A684" s="18"/>
      <c r="B684" s="72"/>
      <c r="C684" s="48"/>
      <c r="D684" s="99"/>
      <c r="E684" s="89"/>
      <c r="F684" s="74"/>
      <c r="G684" s="74"/>
      <c r="H684" s="22"/>
      <c r="I684" s="76"/>
      <c r="J684" s="77"/>
      <c r="K684" s="25"/>
      <c r="L684" s="53"/>
      <c r="M684" s="54"/>
      <c r="N684" s="78"/>
      <c r="O684" s="96"/>
      <c r="P684" s="79"/>
      <c r="Q684" s="31"/>
      <c r="R684" s="58"/>
    </row>
    <row r="685" spans="1:18" ht="21" customHeight="1">
      <c r="A685" s="13"/>
      <c r="B685" s="81"/>
      <c r="C685" s="60"/>
      <c r="D685" s="61"/>
      <c r="E685" s="62"/>
      <c r="F685" s="97"/>
      <c r="G685" s="97"/>
      <c r="H685" s="63"/>
      <c r="I685" s="64"/>
      <c r="J685" s="85"/>
      <c r="K685" s="40"/>
      <c r="L685" s="67"/>
      <c r="M685" s="68"/>
      <c r="N685" s="43"/>
      <c r="O685" s="86"/>
      <c r="P685" s="93"/>
      <c r="Q685" s="46"/>
      <c r="R685" s="37"/>
    </row>
    <row r="686" spans="1:18" ht="21" customHeight="1">
      <c r="A686" s="17"/>
      <c r="B686" s="103"/>
      <c r="C686" s="48"/>
      <c r="D686" s="99"/>
      <c r="E686" s="89"/>
      <c r="F686" s="74"/>
      <c r="G686" s="74"/>
      <c r="H686" s="75"/>
      <c r="I686" s="76"/>
      <c r="J686" s="77"/>
      <c r="K686" s="25"/>
      <c r="L686" s="53"/>
      <c r="M686" s="54"/>
      <c r="N686" s="95"/>
      <c r="O686" s="96"/>
      <c r="P686" s="79"/>
      <c r="Q686" s="31"/>
      <c r="R686" s="58"/>
    </row>
    <row r="687" spans="1:18" ht="21" customHeight="1">
      <c r="A687" s="13"/>
      <c r="B687" s="104"/>
      <c r="C687" s="60"/>
      <c r="D687" s="61"/>
      <c r="E687" s="62"/>
      <c r="F687" s="97"/>
      <c r="G687" s="97"/>
      <c r="H687" s="84"/>
      <c r="I687" s="64"/>
      <c r="J687" s="85"/>
      <c r="K687" s="40"/>
      <c r="L687" s="67"/>
      <c r="M687" s="68"/>
      <c r="N687" s="105"/>
      <c r="O687" s="86"/>
      <c r="P687" s="93"/>
      <c r="Q687" s="46"/>
      <c r="R687" s="37"/>
    </row>
    <row r="688" spans="1:18" ht="21" customHeight="1">
      <c r="A688" s="17"/>
      <c r="B688" s="103"/>
      <c r="C688" s="48"/>
      <c r="D688" s="99"/>
      <c r="E688" s="89"/>
      <c r="F688" s="106"/>
      <c r="G688" s="106"/>
      <c r="H688" s="107"/>
      <c r="I688" s="76"/>
      <c r="J688" s="77"/>
      <c r="K688" s="25"/>
      <c r="L688" s="53"/>
      <c r="M688" s="54"/>
      <c r="N688" s="95"/>
      <c r="O688" s="96"/>
      <c r="P688" s="79"/>
      <c r="Q688" s="31"/>
      <c r="R688" s="58"/>
    </row>
    <row r="689" spans="1:18" ht="21" customHeight="1">
      <c r="A689" s="13"/>
      <c r="B689" s="104"/>
      <c r="C689" s="60"/>
      <c r="D689" s="61"/>
      <c r="E689" s="62"/>
      <c r="F689" s="108"/>
      <c r="G689" s="108"/>
      <c r="H689" s="37"/>
      <c r="I689" s="64"/>
      <c r="J689" s="85"/>
      <c r="K689" s="40"/>
      <c r="L689" s="67"/>
      <c r="M689" s="68"/>
      <c r="N689" s="43"/>
      <c r="O689" s="86"/>
      <c r="P689" s="93"/>
      <c r="Q689" s="46"/>
      <c r="R689" s="37"/>
    </row>
    <row r="690" spans="1:18" ht="21" customHeight="1">
      <c r="A690" s="17"/>
      <c r="B690" s="103"/>
      <c r="C690" s="48"/>
      <c r="D690" s="99"/>
      <c r="E690" s="89"/>
      <c r="F690" s="106"/>
      <c r="G690" s="106"/>
      <c r="H690" s="107"/>
      <c r="I690" s="76"/>
      <c r="J690" s="77"/>
      <c r="K690" s="25"/>
      <c r="L690" s="53"/>
      <c r="M690" s="54"/>
      <c r="N690" s="95"/>
      <c r="O690" s="96"/>
      <c r="P690" s="79"/>
      <c r="Q690" s="31"/>
      <c r="R690" s="58"/>
    </row>
    <row r="691" spans="1:18" ht="21" customHeight="1">
      <c r="A691" s="13"/>
      <c r="B691" s="104"/>
      <c r="C691" s="60"/>
      <c r="D691" s="61"/>
      <c r="E691" s="62"/>
      <c r="F691" s="108"/>
      <c r="G691" s="108"/>
      <c r="H691" s="37"/>
      <c r="I691" s="64"/>
      <c r="J691" s="85"/>
      <c r="K691" s="40"/>
      <c r="L691" s="67"/>
      <c r="M691" s="68"/>
      <c r="N691" s="43"/>
      <c r="O691" s="86"/>
      <c r="P691" s="93"/>
      <c r="Q691" s="46"/>
      <c r="R691" s="37"/>
    </row>
    <row r="692" spans="1:18" ht="21" customHeight="1">
      <c r="A692" s="17"/>
      <c r="B692" s="103"/>
      <c r="C692" s="48"/>
      <c r="D692" s="99"/>
      <c r="E692" s="89"/>
      <c r="F692" s="106"/>
      <c r="G692" s="106"/>
      <c r="H692" s="58"/>
      <c r="I692" s="76"/>
      <c r="J692" s="77"/>
      <c r="K692" s="25"/>
      <c r="L692" s="53"/>
      <c r="M692" s="54"/>
      <c r="N692" s="95"/>
      <c r="O692" s="96"/>
      <c r="P692" s="79"/>
      <c r="Q692" s="31"/>
      <c r="R692" s="58"/>
    </row>
    <row r="693" spans="1:18" ht="21" customHeight="1">
      <c r="A693" s="13"/>
      <c r="B693" s="104"/>
      <c r="C693" s="60"/>
      <c r="D693" s="61"/>
      <c r="E693" s="62"/>
      <c r="F693" s="108"/>
      <c r="G693" s="108"/>
      <c r="H693" s="37"/>
      <c r="I693" s="64"/>
      <c r="J693" s="85"/>
      <c r="K693" s="40"/>
      <c r="L693" s="67"/>
      <c r="M693" s="68"/>
      <c r="N693" s="43"/>
      <c r="O693" s="86"/>
      <c r="P693" s="93"/>
      <c r="Q693" s="46"/>
      <c r="R693" s="37"/>
    </row>
    <row r="694" spans="1:18" ht="21" customHeight="1">
      <c r="A694" s="17"/>
      <c r="B694" s="103"/>
      <c r="C694" s="48"/>
      <c r="D694" s="99"/>
      <c r="E694" s="89"/>
      <c r="F694" s="106"/>
      <c r="G694" s="106"/>
      <c r="H694" s="58"/>
      <c r="I694" s="76"/>
      <c r="J694" s="77"/>
      <c r="K694" s="25"/>
      <c r="L694" s="53"/>
      <c r="M694" s="54"/>
      <c r="N694" s="95"/>
      <c r="O694" s="96"/>
      <c r="P694" s="79"/>
      <c r="Q694" s="31"/>
      <c r="R694" s="58"/>
    </row>
    <row r="695" spans="1:18" ht="21" customHeight="1">
      <c r="A695" s="13"/>
      <c r="B695" s="104"/>
      <c r="C695" s="60"/>
      <c r="D695" s="61"/>
      <c r="E695" s="62"/>
      <c r="F695" s="108"/>
      <c r="G695" s="108"/>
      <c r="H695" s="37"/>
      <c r="I695" s="64"/>
      <c r="J695" s="85"/>
      <c r="K695" s="40"/>
      <c r="L695" s="67"/>
      <c r="M695" s="68"/>
      <c r="N695" s="43"/>
      <c r="O695" s="86"/>
      <c r="P695" s="93"/>
      <c r="Q695" s="46"/>
      <c r="R695" s="37"/>
    </row>
    <row r="696" spans="1:18" ht="21" customHeight="1">
      <c r="A696" s="17"/>
      <c r="B696" s="72"/>
      <c r="C696" s="48"/>
      <c r="D696" s="91"/>
      <c r="E696" s="89"/>
      <c r="F696" s="89"/>
      <c r="G696" s="89"/>
      <c r="H696" s="94"/>
      <c r="I696" s="76"/>
      <c r="J696" s="77"/>
      <c r="K696" s="25"/>
      <c r="L696" s="53"/>
      <c r="M696" s="54"/>
      <c r="N696" s="95"/>
      <c r="O696" s="56"/>
      <c r="P696" s="79"/>
      <c r="Q696" s="31"/>
      <c r="R696" s="58"/>
    </row>
    <row r="697" spans="1:18" ht="21" customHeight="1">
      <c r="A697" s="13"/>
      <c r="B697" s="81"/>
      <c r="C697" s="60"/>
      <c r="D697" s="61"/>
      <c r="E697" s="62"/>
      <c r="F697" s="62"/>
      <c r="G697" s="62"/>
      <c r="H697" s="98"/>
      <c r="I697" s="64"/>
      <c r="J697" s="85"/>
      <c r="K697" s="40"/>
      <c r="L697" s="67"/>
      <c r="M697" s="68"/>
      <c r="N697" s="43"/>
      <c r="O697" s="86"/>
      <c r="P697" s="93"/>
      <c r="Q697" s="46"/>
      <c r="R697" s="37"/>
    </row>
    <row r="698" spans="1:18" ht="21" customHeight="1">
      <c r="A698" s="17"/>
      <c r="B698" s="72"/>
      <c r="C698" s="48"/>
      <c r="D698" s="99"/>
      <c r="E698" s="89"/>
      <c r="F698" s="89"/>
      <c r="G698" s="89"/>
      <c r="H698" s="94"/>
      <c r="I698" s="76"/>
      <c r="J698" s="77"/>
      <c r="K698" s="25"/>
      <c r="L698" s="53"/>
      <c r="M698" s="54"/>
      <c r="N698" s="95"/>
      <c r="O698" s="56"/>
      <c r="P698" s="79"/>
      <c r="Q698" s="31"/>
      <c r="R698" s="58"/>
    </row>
    <row r="699" spans="1:18" ht="21" customHeight="1">
      <c r="A699" s="13"/>
      <c r="B699" s="81"/>
      <c r="C699" s="60"/>
      <c r="D699" s="61"/>
      <c r="E699" s="62"/>
      <c r="F699" s="62"/>
      <c r="G699" s="62"/>
      <c r="H699" s="98"/>
      <c r="I699" s="64"/>
      <c r="J699" s="85"/>
      <c r="K699" s="40"/>
      <c r="L699" s="67"/>
      <c r="M699" s="68"/>
      <c r="N699" s="43"/>
      <c r="O699" s="86"/>
      <c r="P699" s="93"/>
      <c r="Q699" s="46"/>
      <c r="R699" s="37"/>
    </row>
    <row r="700" spans="1:18" ht="21" customHeight="1">
      <c r="A700" s="17"/>
      <c r="B700" s="72"/>
      <c r="C700" s="48"/>
      <c r="D700" s="99"/>
      <c r="E700" s="89"/>
      <c r="F700" s="106"/>
      <c r="G700" s="106"/>
      <c r="H700" s="22"/>
      <c r="I700" s="76"/>
      <c r="J700" s="77"/>
      <c r="K700" s="25"/>
      <c r="L700" s="53"/>
      <c r="M700" s="54"/>
      <c r="N700" s="95"/>
      <c r="O700" s="56"/>
      <c r="P700" s="79"/>
      <c r="Q700" s="31"/>
      <c r="R700" s="58"/>
    </row>
    <row r="701" spans="1:18" ht="21" customHeight="1">
      <c r="A701" s="13"/>
      <c r="B701" s="81"/>
      <c r="C701" s="60"/>
      <c r="D701" s="61"/>
      <c r="E701" s="62"/>
      <c r="F701" s="108"/>
      <c r="G701" s="108"/>
      <c r="H701" s="100"/>
      <c r="I701" s="64"/>
      <c r="J701" s="85"/>
      <c r="K701" s="40"/>
      <c r="L701" s="67"/>
      <c r="M701" s="68"/>
      <c r="N701" s="43"/>
      <c r="O701" s="86"/>
      <c r="P701" s="93"/>
      <c r="Q701" s="46"/>
      <c r="R701" s="37"/>
    </row>
    <row r="702" spans="1:18" ht="21" customHeight="1">
      <c r="A702" s="17"/>
      <c r="B702" s="72"/>
      <c r="C702" s="48"/>
      <c r="D702" s="99"/>
      <c r="E702" s="89"/>
      <c r="F702" s="106"/>
      <c r="G702" s="106"/>
      <c r="H702" s="22"/>
      <c r="I702" s="76"/>
      <c r="J702" s="77"/>
      <c r="K702" s="25"/>
      <c r="L702" s="53"/>
      <c r="M702" s="54"/>
      <c r="N702" s="95"/>
      <c r="O702" s="56"/>
      <c r="P702" s="79"/>
      <c r="Q702" s="109"/>
      <c r="R702" s="58"/>
    </row>
    <row r="703" spans="1:18" ht="21" customHeight="1">
      <c r="A703" s="13"/>
      <c r="B703" s="81"/>
      <c r="C703" s="60"/>
      <c r="D703" s="61"/>
      <c r="E703" s="62"/>
      <c r="F703" s="108"/>
      <c r="G703" s="108"/>
      <c r="H703" s="63"/>
      <c r="I703" s="64"/>
      <c r="J703" s="85"/>
      <c r="K703" s="40"/>
      <c r="L703" s="110"/>
      <c r="M703" s="54"/>
      <c r="N703" s="101"/>
      <c r="O703" s="111"/>
      <c r="P703" s="102"/>
      <c r="Q703" s="112"/>
      <c r="R703" s="94"/>
    </row>
    <row r="704" spans="1:18" ht="21" customHeight="1">
      <c r="A704" s="17"/>
      <c r="B704" s="72"/>
      <c r="C704" s="113"/>
      <c r="D704" s="114"/>
      <c r="E704" s="115"/>
      <c r="F704" s="116"/>
      <c r="G704" s="116"/>
      <c r="H704" s="117"/>
      <c r="I704" s="118"/>
      <c r="J704" s="119"/>
      <c r="K704" s="120"/>
      <c r="L704" s="121"/>
      <c r="M704" s="122"/>
      <c r="N704" s="92"/>
      <c r="O704" s="56"/>
      <c r="P704" s="79"/>
      <c r="Q704" s="31"/>
      <c r="R704" s="58"/>
    </row>
    <row r="705" spans="1:18" ht="21" customHeight="1" thickBot="1">
      <c r="A705" s="123"/>
      <c r="B705" s="141"/>
      <c r="C705" s="125"/>
      <c r="D705" s="126"/>
      <c r="E705" s="127"/>
      <c r="F705" s="128"/>
      <c r="G705" s="128"/>
      <c r="H705" s="129"/>
      <c r="I705" s="130"/>
      <c r="J705" s="131"/>
      <c r="K705" s="132"/>
      <c r="L705" s="133"/>
      <c r="M705" s="134"/>
      <c r="N705" s="135"/>
      <c r="O705" s="136"/>
      <c r="P705" s="137"/>
      <c r="Q705" s="138"/>
      <c r="R705" s="139"/>
    </row>
    <row r="706" spans="1:18" ht="21" customHeight="1" thickTop="1">
      <c r="A706" s="142"/>
      <c r="B706" s="19"/>
      <c r="C706" s="20"/>
      <c r="D706" s="20"/>
      <c r="E706" s="21"/>
      <c r="F706" s="21"/>
      <c r="G706" s="21"/>
      <c r="H706" s="22"/>
      <c r="I706" s="23"/>
      <c r="J706" s="24"/>
      <c r="K706" s="25"/>
      <c r="L706" s="26"/>
      <c r="M706" s="27"/>
      <c r="N706" s="28"/>
      <c r="O706" s="29"/>
      <c r="P706" s="30"/>
      <c r="Q706" s="31"/>
      <c r="R706" s="32"/>
    </row>
    <row r="707" spans="1:18" ht="21" customHeight="1">
      <c r="A707" s="340">
        <v>9</v>
      </c>
      <c r="B707" s="33"/>
      <c r="C707" s="34"/>
      <c r="D707" s="35"/>
      <c r="E707" s="36"/>
      <c r="F707" s="36"/>
      <c r="G707" s="36"/>
      <c r="H707" s="37"/>
      <c r="I707" s="38"/>
      <c r="J707" s="39"/>
      <c r="K707" s="40"/>
      <c r="L707" s="41"/>
      <c r="M707" s="42"/>
      <c r="N707" s="43"/>
      <c r="O707" s="44"/>
      <c r="P707" s="45"/>
      <c r="Q707" s="46"/>
      <c r="R707" s="37"/>
    </row>
    <row r="708" spans="1:18" ht="21" customHeight="1">
      <c r="A708" s="17"/>
      <c r="B708" s="47"/>
      <c r="C708" s="48"/>
      <c r="D708" s="329"/>
      <c r="E708" s="50"/>
      <c r="F708" s="50"/>
      <c r="G708" s="50"/>
      <c r="H708" s="22"/>
      <c r="I708" s="51"/>
      <c r="J708" s="116"/>
      <c r="K708" s="25"/>
      <c r="L708" s="53"/>
      <c r="M708" s="54"/>
      <c r="N708" s="55"/>
      <c r="O708" s="56"/>
      <c r="P708" s="57"/>
      <c r="Q708" s="31"/>
      <c r="R708" s="58"/>
    </row>
    <row r="709" spans="1:18" ht="21" customHeight="1">
      <c r="A709" s="13"/>
      <c r="B709" s="59"/>
      <c r="C709" s="60"/>
      <c r="D709" s="297"/>
      <c r="E709" s="62"/>
      <c r="F709" s="62"/>
      <c r="G709" s="62"/>
      <c r="H709" s="63"/>
      <c r="I709" s="64"/>
      <c r="J709" s="85"/>
      <c r="K709" s="66"/>
      <c r="L709" s="67"/>
      <c r="M709" s="68"/>
      <c r="N709" s="69"/>
      <c r="O709" s="44"/>
      <c r="P709" s="70"/>
      <c r="Q709" s="46"/>
      <c r="R709" s="37"/>
    </row>
    <row r="710" spans="1:18" ht="21" customHeight="1">
      <c r="A710" s="71"/>
      <c r="B710" s="72"/>
      <c r="C710" s="330"/>
      <c r="D710" s="327"/>
      <c r="E710" s="74"/>
      <c r="F710" s="74"/>
      <c r="G710" s="74"/>
      <c r="H710" s="75"/>
      <c r="I710" s="140"/>
      <c r="J710" s="116"/>
      <c r="K710" s="25"/>
      <c r="L710" s="53"/>
      <c r="M710" s="54"/>
      <c r="N710" s="78"/>
      <c r="O710" s="56"/>
      <c r="P710" s="79"/>
      <c r="Q710" s="31"/>
      <c r="R710" s="58"/>
    </row>
    <row r="711" spans="1:18" ht="21" customHeight="1">
      <c r="A711" s="80">
        <v>1</v>
      </c>
      <c r="B711" s="81"/>
      <c r="C711" s="60"/>
      <c r="D711" s="328"/>
      <c r="E711" s="62"/>
      <c r="F711" s="83"/>
      <c r="G711" s="83"/>
      <c r="H711" s="84"/>
      <c r="I711" s="64"/>
      <c r="J711" s="85"/>
      <c r="K711" s="40"/>
      <c r="L711" s="67"/>
      <c r="M711" s="68"/>
      <c r="N711" s="43"/>
      <c r="O711" s="86"/>
      <c r="P711" s="87"/>
      <c r="Q711" s="46"/>
      <c r="R711" s="37"/>
    </row>
    <row r="712" spans="1:18" ht="21" customHeight="1">
      <c r="A712" s="71"/>
      <c r="B712" s="72"/>
      <c r="C712" s="330"/>
      <c r="D712" s="88"/>
      <c r="E712" s="89"/>
      <c r="F712" s="89"/>
      <c r="G712" s="89"/>
      <c r="H712" s="75"/>
      <c r="I712" s="76"/>
      <c r="J712" s="116"/>
      <c r="K712" s="25"/>
      <c r="L712" s="53"/>
      <c r="M712" s="54"/>
      <c r="N712" s="55"/>
      <c r="O712" s="56"/>
      <c r="P712" s="79"/>
      <c r="Q712" s="31"/>
      <c r="R712" s="58"/>
    </row>
    <row r="713" spans="1:18" ht="21" customHeight="1">
      <c r="A713" s="80">
        <v>2</v>
      </c>
      <c r="B713" s="81"/>
      <c r="C713" s="60"/>
      <c r="D713" s="90"/>
      <c r="E713" s="62"/>
      <c r="F713" s="62"/>
      <c r="G713" s="62"/>
      <c r="H713" s="84"/>
      <c r="I713" s="64"/>
      <c r="J713" s="85"/>
      <c r="K713" s="40"/>
      <c r="L713" s="67"/>
      <c r="M713" s="68"/>
      <c r="N713" s="69"/>
      <c r="O713" s="86"/>
      <c r="P713" s="87"/>
      <c r="Q713" s="46"/>
      <c r="R713" s="37"/>
    </row>
    <row r="714" spans="1:18" ht="21" customHeight="1">
      <c r="A714" s="17"/>
      <c r="B714" s="72"/>
      <c r="C714" s="330"/>
      <c r="D714" s="91"/>
      <c r="E714" s="89"/>
      <c r="F714" s="89"/>
      <c r="G714" s="89"/>
      <c r="H714" s="58"/>
      <c r="I714" s="76"/>
      <c r="J714" s="116"/>
      <c r="K714" s="25"/>
      <c r="L714" s="53"/>
      <c r="M714" s="54"/>
      <c r="N714" s="92"/>
      <c r="O714" s="56"/>
      <c r="P714" s="79"/>
      <c r="Q714" s="31"/>
      <c r="R714" s="58"/>
    </row>
    <row r="715" spans="1:18" ht="21" customHeight="1">
      <c r="A715" s="80">
        <v>3</v>
      </c>
      <c r="B715" s="81"/>
      <c r="C715" s="60"/>
      <c r="D715" s="61"/>
      <c r="E715" s="62"/>
      <c r="F715" s="62"/>
      <c r="G715" s="62"/>
      <c r="H715" s="84"/>
      <c r="I715" s="64"/>
      <c r="J715" s="85"/>
      <c r="K715" s="40"/>
      <c r="L715" s="67"/>
      <c r="M715" s="68"/>
      <c r="N715" s="69"/>
      <c r="O715" s="86"/>
      <c r="P715" s="93"/>
      <c r="Q715" s="46"/>
      <c r="R715" s="37"/>
    </row>
    <row r="716" spans="1:18" ht="21" customHeight="1">
      <c r="A716" s="17"/>
      <c r="B716" s="72"/>
      <c r="C716" s="330"/>
      <c r="D716" s="91"/>
      <c r="E716" s="89"/>
      <c r="F716" s="89"/>
      <c r="G716" s="89"/>
      <c r="H716" s="94"/>
      <c r="I716" s="76"/>
      <c r="J716" s="116"/>
      <c r="K716" s="25"/>
      <c r="L716" s="53"/>
      <c r="M716" s="54"/>
      <c r="N716" s="92"/>
      <c r="O716" s="56"/>
      <c r="P716" s="79"/>
      <c r="Q716" s="31"/>
      <c r="R716" s="58"/>
    </row>
    <row r="717" spans="1:18" ht="21" customHeight="1">
      <c r="A717" s="13">
        <v>4</v>
      </c>
      <c r="B717" s="81"/>
      <c r="C717" s="60"/>
      <c r="D717" s="61"/>
      <c r="E717" s="62"/>
      <c r="F717" s="62"/>
      <c r="G717" s="62"/>
      <c r="H717" s="37"/>
      <c r="I717" s="64"/>
      <c r="J717" s="85"/>
      <c r="K717" s="40"/>
      <c r="L717" s="67"/>
      <c r="M717" s="68"/>
      <c r="N717" s="69"/>
      <c r="O717" s="86"/>
      <c r="P717" s="93"/>
      <c r="Q717" s="46"/>
      <c r="R717" s="37"/>
    </row>
    <row r="718" spans="1:18" ht="21" customHeight="1">
      <c r="A718" s="18"/>
      <c r="B718" s="72"/>
      <c r="C718" s="330"/>
      <c r="D718" s="91"/>
      <c r="E718" s="89"/>
      <c r="F718" s="74"/>
      <c r="G718" s="74"/>
      <c r="H718" s="94"/>
      <c r="I718" s="76"/>
      <c r="J718" s="116"/>
      <c r="K718" s="25"/>
      <c r="L718" s="53"/>
      <c r="M718" s="54"/>
      <c r="N718" s="95"/>
      <c r="O718" s="96"/>
      <c r="P718" s="79"/>
      <c r="Q718" s="31"/>
      <c r="R718" s="58"/>
    </row>
    <row r="719" spans="1:18" ht="21" customHeight="1">
      <c r="A719" s="13">
        <v>5</v>
      </c>
      <c r="B719" s="81"/>
      <c r="C719" s="60"/>
      <c r="D719" s="61"/>
      <c r="E719" s="62"/>
      <c r="F719" s="97"/>
      <c r="G719" s="97"/>
      <c r="H719" s="98"/>
      <c r="I719" s="64"/>
      <c r="J719" s="85"/>
      <c r="K719" s="40"/>
      <c r="L719" s="67"/>
      <c r="M719" s="68"/>
      <c r="N719" s="43"/>
      <c r="O719" s="86"/>
      <c r="P719" s="93"/>
      <c r="Q719" s="46"/>
      <c r="R719" s="37"/>
    </row>
    <row r="720" spans="1:18" ht="21" customHeight="1">
      <c r="A720" s="17"/>
      <c r="B720" s="72"/>
      <c r="C720" s="16"/>
      <c r="D720" s="99"/>
      <c r="E720" s="89"/>
      <c r="F720" s="74"/>
      <c r="G720" s="74"/>
      <c r="H720" s="22"/>
      <c r="I720" s="76"/>
      <c r="J720" s="116"/>
      <c r="K720" s="25"/>
      <c r="L720" s="53"/>
      <c r="M720" s="54"/>
      <c r="N720" s="95"/>
      <c r="O720" s="96"/>
      <c r="P720" s="79"/>
      <c r="Q720" s="31"/>
      <c r="R720" s="58"/>
    </row>
    <row r="721" spans="1:18" ht="21" customHeight="1">
      <c r="A721" s="13">
        <v>6</v>
      </c>
      <c r="B721" s="81"/>
      <c r="C721" s="60"/>
      <c r="D721" s="61"/>
      <c r="E721" s="62"/>
      <c r="F721" s="97"/>
      <c r="G721" s="97"/>
      <c r="H721" s="100"/>
      <c r="I721" s="64"/>
      <c r="J721" s="85"/>
      <c r="K721" s="40"/>
      <c r="L721" s="67"/>
      <c r="M721" s="68"/>
      <c r="N721" s="43"/>
      <c r="O721" s="86"/>
      <c r="P721" s="93"/>
      <c r="Q721" s="46"/>
      <c r="R721" s="37"/>
    </row>
    <row r="722" spans="1:18" ht="21" customHeight="1">
      <c r="A722" s="18"/>
      <c r="B722" s="72"/>
      <c r="C722" s="16"/>
      <c r="D722" s="99"/>
      <c r="E722" s="89"/>
      <c r="F722" s="74"/>
      <c r="G722" s="74"/>
      <c r="H722" s="22"/>
      <c r="I722" s="76"/>
      <c r="J722" s="116"/>
      <c r="K722" s="25"/>
      <c r="L722" s="53"/>
      <c r="M722" s="54"/>
      <c r="N722" s="95"/>
      <c r="O722" s="96"/>
      <c r="P722" s="79"/>
      <c r="Q722" s="31"/>
      <c r="R722" s="58"/>
    </row>
    <row r="723" spans="1:18" ht="21" customHeight="1">
      <c r="A723" s="13">
        <v>7</v>
      </c>
      <c r="B723" s="81"/>
      <c r="C723" s="60"/>
      <c r="D723" s="61"/>
      <c r="E723" s="62"/>
      <c r="F723" s="97"/>
      <c r="G723" s="97"/>
      <c r="H723" s="63"/>
      <c r="I723" s="64"/>
      <c r="J723" s="85"/>
      <c r="K723" s="40"/>
      <c r="L723" s="67"/>
      <c r="M723" s="68"/>
      <c r="N723" s="101"/>
      <c r="O723" s="86"/>
      <c r="P723" s="102"/>
      <c r="Q723" s="46"/>
      <c r="R723" s="37"/>
    </row>
    <row r="724" spans="1:18" ht="21" customHeight="1">
      <c r="A724" s="17"/>
      <c r="B724" s="72"/>
      <c r="C724" s="330"/>
      <c r="D724" s="99"/>
      <c r="E724" s="89"/>
      <c r="F724" s="89"/>
      <c r="G724" s="89"/>
      <c r="H724" s="58"/>
      <c r="I724" s="76"/>
      <c r="J724" s="116"/>
      <c r="K724" s="25"/>
      <c r="L724" s="53"/>
      <c r="M724" s="54"/>
      <c r="N724" s="92"/>
      <c r="O724" s="56"/>
      <c r="P724" s="79"/>
      <c r="Q724" s="31"/>
      <c r="R724" s="58"/>
    </row>
    <row r="725" spans="1:18" ht="21" customHeight="1">
      <c r="A725" s="13">
        <v>8</v>
      </c>
      <c r="B725" s="81"/>
      <c r="C725" s="60"/>
      <c r="D725" s="61"/>
      <c r="E725" s="62"/>
      <c r="F725" s="62"/>
      <c r="G725" s="62"/>
      <c r="H725" s="37"/>
      <c r="I725" s="64"/>
      <c r="J725" s="85"/>
      <c r="K725" s="40"/>
      <c r="L725" s="67"/>
      <c r="M725" s="68"/>
      <c r="N725" s="69"/>
      <c r="O725" s="86"/>
      <c r="P725" s="93"/>
      <c r="Q725" s="46"/>
      <c r="R725" s="37"/>
    </row>
    <row r="726" spans="1:18" ht="21" customHeight="1">
      <c r="A726" s="18"/>
      <c r="B726" s="72"/>
      <c r="C726" s="330"/>
      <c r="D726" s="91"/>
      <c r="E726" s="89"/>
      <c r="F726" s="74"/>
      <c r="G726" s="74"/>
      <c r="H726" s="22"/>
      <c r="I726" s="76"/>
      <c r="J726" s="116"/>
      <c r="K726" s="25"/>
      <c r="L726" s="53"/>
      <c r="M726" s="54"/>
      <c r="N726" s="78"/>
      <c r="O726" s="96"/>
      <c r="P726" s="79"/>
      <c r="Q726" s="31"/>
      <c r="R726" s="58"/>
    </row>
    <row r="727" spans="1:18" ht="21" customHeight="1">
      <c r="A727" s="13">
        <v>9</v>
      </c>
      <c r="B727" s="81"/>
      <c r="C727" s="60"/>
      <c r="D727" s="61"/>
      <c r="E727" s="62"/>
      <c r="F727" s="97"/>
      <c r="G727" s="97"/>
      <c r="H727" s="63"/>
      <c r="I727" s="64"/>
      <c r="J727" s="85"/>
      <c r="K727" s="40"/>
      <c r="L727" s="67"/>
      <c r="M727" s="68"/>
      <c r="N727" s="43"/>
      <c r="O727" s="86"/>
      <c r="P727" s="93"/>
      <c r="Q727" s="46"/>
      <c r="R727" s="37"/>
    </row>
    <row r="728" spans="1:18" ht="21" customHeight="1">
      <c r="A728" s="18"/>
      <c r="B728" s="72"/>
      <c r="C728" s="16"/>
      <c r="D728" s="99"/>
      <c r="E728" s="89"/>
      <c r="F728" s="74"/>
      <c r="G728" s="74"/>
      <c r="H728" s="22"/>
      <c r="I728" s="76"/>
      <c r="J728" s="116"/>
      <c r="K728" s="25"/>
      <c r="L728" s="53"/>
      <c r="M728" s="54"/>
      <c r="N728" s="78"/>
      <c r="O728" s="96"/>
      <c r="P728" s="79"/>
      <c r="Q728" s="31"/>
      <c r="R728" s="58"/>
    </row>
    <row r="729" spans="1:18" ht="21" customHeight="1">
      <c r="A729" s="13">
        <v>10</v>
      </c>
      <c r="B729" s="81"/>
      <c r="C729" s="60"/>
      <c r="D729" s="61"/>
      <c r="E729" s="62"/>
      <c r="F729" s="97"/>
      <c r="G729" s="97"/>
      <c r="H729" s="63"/>
      <c r="I729" s="64"/>
      <c r="J729" s="85"/>
      <c r="K729" s="40"/>
      <c r="L729" s="67"/>
      <c r="M729" s="68"/>
      <c r="N729" s="43"/>
      <c r="O729" s="86"/>
      <c r="P729" s="93"/>
      <c r="Q729" s="46"/>
      <c r="R729" s="37"/>
    </row>
    <row r="730" spans="1:18" ht="21" customHeight="1">
      <c r="A730" s="17"/>
      <c r="B730" s="72"/>
      <c r="C730" s="16"/>
      <c r="D730" s="99"/>
      <c r="E730" s="89"/>
      <c r="F730" s="74"/>
      <c r="G730" s="74"/>
      <c r="H730" s="75"/>
      <c r="I730" s="76"/>
      <c r="J730" s="116"/>
      <c r="K730" s="25"/>
      <c r="L730" s="53"/>
      <c r="M730" s="54"/>
      <c r="N730" s="95"/>
      <c r="O730" s="96"/>
      <c r="P730" s="79"/>
      <c r="Q730" s="31"/>
      <c r="R730" s="58"/>
    </row>
    <row r="731" spans="1:18" ht="21" customHeight="1">
      <c r="A731" s="13">
        <v>11</v>
      </c>
      <c r="B731" s="81"/>
      <c r="C731" s="60"/>
      <c r="D731" s="61"/>
      <c r="E731" s="62"/>
      <c r="F731" s="97"/>
      <c r="G731" s="97"/>
      <c r="H731" s="84"/>
      <c r="I731" s="64"/>
      <c r="J731" s="85"/>
      <c r="K731" s="40"/>
      <c r="L731" s="67"/>
      <c r="M731" s="68"/>
      <c r="N731" s="105"/>
      <c r="O731" s="86"/>
      <c r="P731" s="93"/>
      <c r="Q731" s="46"/>
      <c r="R731" s="37"/>
    </row>
    <row r="732" spans="1:18" ht="21" customHeight="1">
      <c r="A732" s="17"/>
      <c r="B732" s="72"/>
      <c r="C732" s="16"/>
      <c r="D732" s="99"/>
      <c r="E732" s="89"/>
      <c r="F732" s="106"/>
      <c r="G732" s="106"/>
      <c r="H732" s="107"/>
      <c r="I732" s="76"/>
      <c r="J732" s="116"/>
      <c r="K732" s="25"/>
      <c r="L732" s="53"/>
      <c r="M732" s="54"/>
      <c r="N732" s="95"/>
      <c r="O732" s="96"/>
      <c r="P732" s="79"/>
      <c r="Q732" s="31"/>
      <c r="R732" s="58"/>
    </row>
    <row r="733" spans="1:18" ht="21" customHeight="1">
      <c r="A733" s="13">
        <v>12</v>
      </c>
      <c r="B733" s="81"/>
      <c r="C733" s="60"/>
      <c r="D733" s="61"/>
      <c r="E733" s="62"/>
      <c r="F733" s="108"/>
      <c r="G733" s="108"/>
      <c r="H733" s="37"/>
      <c r="I733" s="64"/>
      <c r="J733" s="85"/>
      <c r="K733" s="40"/>
      <c r="L733" s="67"/>
      <c r="M733" s="68"/>
      <c r="N733" s="43"/>
      <c r="O733" s="86"/>
      <c r="P733" s="93"/>
      <c r="Q733" s="46"/>
      <c r="R733" s="37"/>
    </row>
    <row r="734" spans="1:18" ht="21" customHeight="1">
      <c r="A734" s="17"/>
      <c r="B734" s="103"/>
      <c r="C734" s="344"/>
      <c r="D734" s="99"/>
      <c r="E734" s="89"/>
      <c r="F734" s="106"/>
      <c r="G734" s="106"/>
      <c r="H734" s="107"/>
      <c r="I734" s="76"/>
      <c r="J734" s="116"/>
      <c r="K734" s="25"/>
      <c r="L734" s="53"/>
      <c r="M734" s="54"/>
      <c r="N734" s="95"/>
      <c r="O734" s="96"/>
      <c r="P734" s="79"/>
      <c r="Q734" s="31"/>
      <c r="R734" s="58"/>
    </row>
    <row r="735" spans="1:18" ht="21" customHeight="1">
      <c r="A735" s="13">
        <v>13</v>
      </c>
      <c r="B735" s="104"/>
      <c r="C735" s="60"/>
      <c r="D735" s="61"/>
      <c r="E735" s="62"/>
      <c r="F735" s="108"/>
      <c r="G735" s="108"/>
      <c r="H735" s="37"/>
      <c r="I735" s="64"/>
      <c r="J735" s="85"/>
      <c r="K735" s="40"/>
      <c r="L735" s="67"/>
      <c r="M735" s="68"/>
      <c r="N735" s="43"/>
      <c r="O735" s="86"/>
      <c r="P735" s="93"/>
      <c r="Q735" s="46"/>
      <c r="R735" s="37"/>
    </row>
    <row r="736" spans="1:18" ht="21" customHeight="1">
      <c r="A736" s="17"/>
      <c r="B736" s="103"/>
      <c r="C736" s="324"/>
      <c r="D736" s="99"/>
      <c r="E736" s="89"/>
      <c r="F736" s="106"/>
      <c r="G736" s="106"/>
      <c r="H736" s="58"/>
      <c r="I736" s="76"/>
      <c r="J736" s="116"/>
      <c r="K736" s="25"/>
      <c r="L736" s="53"/>
      <c r="M736" s="54"/>
      <c r="N736" s="95"/>
      <c r="O736" s="96"/>
      <c r="P736" s="79"/>
      <c r="Q736" s="31"/>
      <c r="R736" s="58"/>
    </row>
    <row r="737" spans="1:18" ht="21" customHeight="1">
      <c r="A737" s="13">
        <v>14</v>
      </c>
      <c r="B737" s="104"/>
      <c r="C737" s="60"/>
      <c r="D737" s="61"/>
      <c r="E737" s="62"/>
      <c r="F737" s="108"/>
      <c r="G737" s="108"/>
      <c r="H737" s="37"/>
      <c r="I737" s="64"/>
      <c r="J737" s="85"/>
      <c r="K737" s="40"/>
      <c r="L737" s="67"/>
      <c r="M737" s="68"/>
      <c r="N737" s="43"/>
      <c r="O737" s="86"/>
      <c r="P737" s="93"/>
      <c r="Q737" s="46"/>
      <c r="R737" s="37"/>
    </row>
    <row r="738" spans="1:18" ht="21" customHeight="1">
      <c r="A738" s="17"/>
      <c r="B738" s="103"/>
      <c r="C738" s="324"/>
      <c r="D738" s="99"/>
      <c r="E738" s="89"/>
      <c r="F738" s="106"/>
      <c r="G738" s="106"/>
      <c r="H738" s="58"/>
      <c r="I738" s="76"/>
      <c r="J738" s="116"/>
      <c r="K738" s="25"/>
      <c r="L738" s="53"/>
      <c r="M738" s="54"/>
      <c r="N738" s="95"/>
      <c r="O738" s="96"/>
      <c r="P738" s="79"/>
      <c r="Q738" s="31"/>
      <c r="R738" s="58"/>
    </row>
    <row r="739" spans="1:18" ht="21" customHeight="1">
      <c r="A739" s="13">
        <v>15</v>
      </c>
      <c r="B739" s="104"/>
      <c r="C739" s="60"/>
      <c r="D739" s="61"/>
      <c r="E739" s="62"/>
      <c r="F739" s="108"/>
      <c r="G739" s="108"/>
      <c r="H739" s="37"/>
      <c r="I739" s="64"/>
      <c r="J739" s="85"/>
      <c r="K739" s="40"/>
      <c r="L739" s="67"/>
      <c r="M739" s="68"/>
      <c r="N739" s="43"/>
      <c r="O739" s="86"/>
      <c r="P739" s="93"/>
      <c r="Q739" s="46"/>
      <c r="R739" s="37"/>
    </row>
    <row r="740" spans="1:18" ht="21" customHeight="1">
      <c r="A740" s="17"/>
      <c r="B740" s="103"/>
      <c r="C740" s="324"/>
      <c r="D740" s="91"/>
      <c r="E740" s="89"/>
      <c r="F740" s="89"/>
      <c r="G740" s="89"/>
      <c r="H740" s="94"/>
      <c r="I740" s="76"/>
      <c r="J740" s="116"/>
      <c r="K740" s="25"/>
      <c r="L740" s="53"/>
      <c r="M740" s="54"/>
      <c r="N740" s="95"/>
      <c r="O740" s="56"/>
      <c r="P740" s="79"/>
      <c r="Q740" s="31"/>
      <c r="R740" s="58"/>
    </row>
    <row r="741" spans="1:18" ht="21" customHeight="1">
      <c r="A741" s="13">
        <v>16</v>
      </c>
      <c r="B741" s="104"/>
      <c r="C741" s="60"/>
      <c r="D741" s="61"/>
      <c r="E741" s="62"/>
      <c r="F741" s="62"/>
      <c r="G741" s="62"/>
      <c r="H741" s="98"/>
      <c r="I741" s="64"/>
      <c r="J741" s="85"/>
      <c r="K741" s="40"/>
      <c r="L741" s="67"/>
      <c r="M741" s="68"/>
      <c r="N741" s="43"/>
      <c r="O741" s="86"/>
      <c r="P741" s="93"/>
      <c r="Q741" s="46"/>
      <c r="R741" s="37"/>
    </row>
    <row r="742" spans="1:18" ht="21" customHeight="1">
      <c r="A742" s="17"/>
      <c r="B742" s="72"/>
      <c r="C742" s="48"/>
      <c r="D742" s="99"/>
      <c r="E742" s="89"/>
      <c r="F742" s="89"/>
      <c r="G742" s="89"/>
      <c r="H742" s="94"/>
      <c r="I742" s="76"/>
      <c r="J742" s="116"/>
      <c r="K742" s="25"/>
      <c r="L742" s="53"/>
      <c r="M742" s="54"/>
      <c r="N742" s="95"/>
      <c r="O742" s="56"/>
      <c r="P742" s="79"/>
      <c r="Q742" s="31"/>
      <c r="R742" s="58"/>
    </row>
    <row r="743" spans="1:18" ht="21" customHeight="1">
      <c r="A743" s="13">
        <v>17</v>
      </c>
      <c r="B743" s="81"/>
      <c r="C743" s="60"/>
      <c r="D743" s="61"/>
      <c r="E743" s="62"/>
      <c r="F743" s="62"/>
      <c r="G743" s="62"/>
      <c r="H743" s="98"/>
      <c r="I743" s="64"/>
      <c r="J743" s="85"/>
      <c r="K743" s="40"/>
      <c r="L743" s="67"/>
      <c r="M743" s="68"/>
      <c r="N743" s="43"/>
      <c r="O743" s="86"/>
      <c r="P743" s="93"/>
      <c r="Q743" s="46"/>
      <c r="R743" s="37"/>
    </row>
    <row r="744" spans="1:18" ht="21" customHeight="1">
      <c r="A744" s="17"/>
      <c r="B744" s="72"/>
      <c r="C744" s="48"/>
      <c r="D744" s="99"/>
      <c r="E744" s="89"/>
      <c r="F744" s="106"/>
      <c r="G744" s="106"/>
      <c r="H744" s="22"/>
      <c r="I744" s="76"/>
      <c r="J744" s="116"/>
      <c r="K744" s="25"/>
      <c r="L744" s="53"/>
      <c r="M744" s="54"/>
      <c r="N744" s="95"/>
      <c r="O744" s="56"/>
      <c r="P744" s="79"/>
      <c r="Q744" s="31"/>
      <c r="R744" s="58"/>
    </row>
    <row r="745" spans="1:18" ht="21" customHeight="1">
      <c r="A745" s="13"/>
      <c r="B745" s="81"/>
      <c r="C745" s="60"/>
      <c r="D745" s="61"/>
      <c r="E745" s="62"/>
      <c r="F745" s="108"/>
      <c r="G745" s="108"/>
      <c r="H745" s="100"/>
      <c r="I745" s="64"/>
      <c r="J745" s="85"/>
      <c r="K745" s="40"/>
      <c r="L745" s="67"/>
      <c r="M745" s="68"/>
      <c r="N745" s="43"/>
      <c r="O745" s="86"/>
      <c r="P745" s="93"/>
      <c r="Q745" s="46"/>
      <c r="R745" s="37"/>
    </row>
    <row r="746" spans="1:18" ht="21" customHeight="1">
      <c r="A746" s="17"/>
      <c r="B746" s="72"/>
      <c r="C746" s="324"/>
      <c r="D746" s="99"/>
      <c r="E746" s="89"/>
      <c r="F746" s="106"/>
      <c r="G746" s="106"/>
      <c r="H746" s="22"/>
      <c r="I746" s="76"/>
      <c r="J746" s="116"/>
      <c r="K746" s="25"/>
      <c r="L746" s="53"/>
      <c r="M746" s="54"/>
      <c r="N746" s="95"/>
      <c r="O746" s="56"/>
      <c r="P746" s="79"/>
      <c r="Q746" s="109"/>
      <c r="R746" s="58"/>
    </row>
    <row r="747" spans="1:18" ht="21" customHeight="1">
      <c r="A747" s="13">
        <v>18</v>
      </c>
      <c r="B747" s="81"/>
      <c r="C747" s="60"/>
      <c r="D747" s="61"/>
      <c r="E747" s="62"/>
      <c r="F747" s="108"/>
      <c r="G747" s="108"/>
      <c r="H747" s="63"/>
      <c r="I747" s="64"/>
      <c r="J747" s="85"/>
      <c r="K747" s="40"/>
      <c r="L747" s="110"/>
      <c r="M747" s="54"/>
      <c r="N747" s="101"/>
      <c r="O747" s="111"/>
      <c r="P747" s="102"/>
      <c r="Q747" s="112"/>
      <c r="R747" s="94"/>
    </row>
    <row r="748" spans="1:18" ht="21" customHeight="1">
      <c r="A748" s="17"/>
      <c r="B748" s="72"/>
      <c r="C748" s="113"/>
      <c r="D748" s="114"/>
      <c r="E748" s="115"/>
      <c r="F748" s="116"/>
      <c r="G748" s="116"/>
      <c r="H748" s="117"/>
      <c r="I748" s="118"/>
      <c r="J748" s="119"/>
      <c r="K748" s="120"/>
      <c r="L748" s="121"/>
      <c r="M748" s="122"/>
      <c r="N748" s="92"/>
      <c r="O748" s="56"/>
      <c r="P748" s="79"/>
      <c r="Q748" s="31"/>
      <c r="R748" s="58"/>
    </row>
    <row r="749" spans="1:18" ht="21" customHeight="1" thickBot="1">
      <c r="A749" s="123">
        <v>19</v>
      </c>
      <c r="B749" s="273"/>
      <c r="C749" s="339"/>
      <c r="D749" s="126"/>
      <c r="E749" s="127"/>
      <c r="F749" s="128"/>
      <c r="G749" s="128"/>
      <c r="H749" s="129"/>
      <c r="I749" s="130"/>
      <c r="J749" s="131"/>
      <c r="K749" s="132"/>
      <c r="L749" s="133"/>
      <c r="M749" s="134"/>
      <c r="N749" s="135"/>
      <c r="O749" s="136"/>
      <c r="P749" s="137"/>
      <c r="Q749" s="138"/>
      <c r="R749" s="139"/>
    </row>
    <row r="750" spans="1:18" ht="21" customHeight="1" thickTop="1">
      <c r="A750" s="142"/>
      <c r="B750" s="19"/>
      <c r="C750" s="20"/>
      <c r="D750" s="20"/>
      <c r="E750" s="21"/>
      <c r="F750" s="21"/>
      <c r="G750" s="21"/>
      <c r="H750" s="22"/>
      <c r="I750" s="23"/>
      <c r="J750" s="24"/>
      <c r="K750" s="25"/>
      <c r="L750" s="26"/>
      <c r="M750" s="27"/>
      <c r="N750" s="28"/>
      <c r="O750" s="29"/>
      <c r="P750" s="30"/>
      <c r="Q750" s="31"/>
      <c r="R750" s="32"/>
    </row>
    <row r="751" spans="1:18" ht="21" customHeight="1">
      <c r="A751" s="15">
        <v>20</v>
      </c>
      <c r="B751" s="33"/>
      <c r="C751" s="345"/>
      <c r="D751" s="35"/>
      <c r="E751" s="36"/>
      <c r="F751" s="36"/>
      <c r="G751" s="36"/>
      <c r="H751" s="37"/>
      <c r="I751" s="38"/>
      <c r="J751" s="39"/>
      <c r="K751" s="40"/>
      <c r="L751" s="41"/>
      <c r="M751" s="42"/>
      <c r="N751" s="43"/>
      <c r="O751" s="44"/>
      <c r="P751" s="45"/>
      <c r="Q751" s="46"/>
      <c r="R751" s="37"/>
    </row>
    <row r="752" spans="1:18" ht="21" customHeight="1">
      <c r="A752" s="17"/>
      <c r="B752" s="47"/>
      <c r="C752" s="48"/>
      <c r="D752" s="329"/>
      <c r="E752" s="50"/>
      <c r="F752" s="50"/>
      <c r="G752" s="50"/>
      <c r="H752" s="22"/>
      <c r="I752" s="51"/>
      <c r="J752" s="116"/>
      <c r="K752" s="25"/>
      <c r="L752" s="53"/>
      <c r="M752" s="54"/>
      <c r="N752" s="55"/>
      <c r="O752" s="56"/>
      <c r="P752" s="57"/>
      <c r="Q752" s="31"/>
      <c r="R752" s="58"/>
    </row>
    <row r="753" spans="1:18" ht="21" customHeight="1">
      <c r="A753" s="13">
        <v>21</v>
      </c>
      <c r="B753" s="59"/>
      <c r="C753" s="60"/>
      <c r="D753" s="297"/>
      <c r="E753" s="62"/>
      <c r="F753" s="62"/>
      <c r="G753" s="62"/>
      <c r="H753" s="63"/>
      <c r="I753" s="64"/>
      <c r="J753" s="85"/>
      <c r="K753" s="66"/>
      <c r="L753" s="67"/>
      <c r="M753" s="68"/>
      <c r="N753" s="69"/>
      <c r="O753" s="44"/>
      <c r="P753" s="70"/>
      <c r="Q753" s="46"/>
      <c r="R753" s="37"/>
    </row>
    <row r="754" spans="1:18" ht="21" customHeight="1">
      <c r="A754" s="71"/>
      <c r="B754" s="72"/>
      <c r="C754" s="16"/>
      <c r="D754" s="327"/>
      <c r="E754" s="74"/>
      <c r="F754" s="74"/>
      <c r="G754" s="74"/>
      <c r="H754" s="75"/>
      <c r="I754" s="140"/>
      <c r="J754" s="116"/>
      <c r="K754" s="25"/>
      <c r="L754" s="53"/>
      <c r="M754" s="54"/>
      <c r="N754" s="78"/>
      <c r="O754" s="56"/>
      <c r="P754" s="79"/>
      <c r="Q754" s="31"/>
      <c r="R754" s="58"/>
    </row>
    <row r="755" spans="1:18" ht="21" customHeight="1">
      <c r="A755" s="80">
        <v>22</v>
      </c>
      <c r="B755" s="81"/>
      <c r="C755" s="60"/>
      <c r="D755" s="328"/>
      <c r="E755" s="62"/>
      <c r="F755" s="83"/>
      <c r="G755" s="83"/>
      <c r="H755" s="84"/>
      <c r="I755" s="64"/>
      <c r="J755" s="85"/>
      <c r="K755" s="40"/>
      <c r="L755" s="67"/>
      <c r="M755" s="68"/>
      <c r="N755" s="43"/>
      <c r="O755" s="86"/>
      <c r="P755" s="87"/>
      <c r="Q755" s="46"/>
      <c r="R755" s="37"/>
    </row>
    <row r="756" spans="1:18" ht="21" customHeight="1">
      <c r="A756" s="71"/>
      <c r="B756" s="72"/>
      <c r="C756" s="48"/>
      <c r="D756" s="88"/>
      <c r="E756" s="89"/>
      <c r="F756" s="89"/>
      <c r="G756" s="89"/>
      <c r="H756" s="75"/>
      <c r="I756" s="76"/>
      <c r="J756" s="116"/>
      <c r="K756" s="25"/>
      <c r="L756" s="53"/>
      <c r="M756" s="54"/>
      <c r="N756" s="55"/>
      <c r="O756" s="56"/>
      <c r="P756" s="79"/>
      <c r="Q756" s="31"/>
      <c r="R756" s="58"/>
    </row>
    <row r="757" spans="1:18" ht="21" customHeight="1">
      <c r="A757" s="80">
        <v>23</v>
      </c>
      <c r="B757" s="81"/>
      <c r="C757" s="332"/>
      <c r="D757" s="90"/>
      <c r="E757" s="62"/>
      <c r="F757" s="62"/>
      <c r="G757" s="62"/>
      <c r="H757" s="84"/>
      <c r="I757" s="64"/>
      <c r="J757" s="85"/>
      <c r="K757" s="40"/>
      <c r="L757" s="67"/>
      <c r="M757" s="68"/>
      <c r="N757" s="69"/>
      <c r="O757" s="86"/>
      <c r="P757" s="87"/>
      <c r="Q757" s="46"/>
      <c r="R757" s="37"/>
    </row>
    <row r="758" spans="1:18" ht="21" customHeight="1">
      <c r="A758" s="17"/>
      <c r="B758" s="72"/>
      <c r="C758" s="48"/>
      <c r="D758" s="91"/>
      <c r="E758" s="89"/>
      <c r="F758" s="89"/>
      <c r="G758" s="89"/>
      <c r="H758" s="58"/>
      <c r="I758" s="76"/>
      <c r="J758" s="116"/>
      <c r="K758" s="25"/>
      <c r="L758" s="53"/>
      <c r="M758" s="54"/>
      <c r="N758" s="92"/>
      <c r="O758" s="56"/>
      <c r="P758" s="79"/>
      <c r="Q758" s="31"/>
      <c r="R758" s="58"/>
    </row>
    <row r="759" spans="1:18" ht="21" customHeight="1">
      <c r="A759" s="80"/>
      <c r="B759" s="81"/>
      <c r="C759" s="60"/>
      <c r="D759" s="61"/>
      <c r="E759" s="62"/>
      <c r="F759" s="62"/>
      <c r="G759" s="62"/>
      <c r="H759" s="84"/>
      <c r="I759" s="64"/>
      <c r="J759" s="85"/>
      <c r="K759" s="40"/>
      <c r="L759" s="67"/>
      <c r="M759" s="68"/>
      <c r="N759" s="69"/>
      <c r="O759" s="86"/>
      <c r="P759" s="93"/>
      <c r="Q759" s="46"/>
      <c r="R759" s="37"/>
    </row>
    <row r="760" spans="1:18" ht="21" customHeight="1">
      <c r="A760" s="17"/>
      <c r="B760" s="72"/>
      <c r="C760" s="48"/>
      <c r="D760" s="91"/>
      <c r="E760" s="89"/>
      <c r="F760" s="89"/>
      <c r="G760" s="89"/>
      <c r="H760" s="94"/>
      <c r="I760" s="76"/>
      <c r="J760" s="116"/>
      <c r="K760" s="25"/>
      <c r="L760" s="53"/>
      <c r="M760" s="54"/>
      <c r="N760" s="92"/>
      <c r="O760" s="56"/>
      <c r="P760" s="79"/>
      <c r="Q760" s="31"/>
      <c r="R760" s="58"/>
    </row>
    <row r="761" spans="1:18" ht="21" customHeight="1">
      <c r="A761" s="13">
        <v>24</v>
      </c>
      <c r="B761" s="81"/>
      <c r="C761" s="60"/>
      <c r="D761" s="61"/>
      <c r="E761" s="62"/>
      <c r="F761" s="62"/>
      <c r="G761" s="62"/>
      <c r="H761" s="37"/>
      <c r="I761" s="64"/>
      <c r="J761" s="85"/>
      <c r="K761" s="40"/>
      <c r="L761" s="67"/>
      <c r="M761" s="68"/>
      <c r="N761" s="69"/>
      <c r="O761" s="86"/>
      <c r="P761" s="93"/>
      <c r="Q761" s="46"/>
      <c r="R761" s="37"/>
    </row>
    <row r="762" spans="1:18" ht="21" customHeight="1">
      <c r="A762" s="18"/>
      <c r="B762" s="72"/>
      <c r="C762" s="48"/>
      <c r="D762" s="91"/>
      <c r="E762" s="89"/>
      <c r="F762" s="74"/>
      <c r="G762" s="74"/>
      <c r="H762" s="94"/>
      <c r="I762" s="76"/>
      <c r="J762" s="116"/>
      <c r="K762" s="25"/>
      <c r="L762" s="53"/>
      <c r="M762" s="54"/>
      <c r="N762" s="95"/>
      <c r="O762" s="96"/>
      <c r="P762" s="79"/>
      <c r="Q762" s="31"/>
      <c r="R762" s="58"/>
    </row>
    <row r="763" spans="1:18" ht="21" customHeight="1">
      <c r="A763" s="13"/>
      <c r="B763" s="81"/>
      <c r="C763" s="14"/>
      <c r="D763" s="61"/>
      <c r="E763" s="62"/>
      <c r="F763" s="97"/>
      <c r="G763" s="97"/>
      <c r="H763" s="98"/>
      <c r="I763" s="64"/>
      <c r="J763" s="85"/>
      <c r="K763" s="40"/>
      <c r="L763" s="67"/>
      <c r="M763" s="68"/>
      <c r="N763" s="43"/>
      <c r="O763" s="86"/>
      <c r="P763" s="93"/>
      <c r="Q763" s="46"/>
      <c r="R763" s="37"/>
    </row>
    <row r="764" spans="1:18" ht="21" customHeight="1">
      <c r="A764" s="17"/>
      <c r="B764" s="72"/>
      <c r="C764" s="48"/>
      <c r="D764" s="91"/>
      <c r="E764" s="89"/>
      <c r="F764" s="89"/>
      <c r="G764" s="89"/>
      <c r="H764" s="94"/>
      <c r="I764" s="76"/>
      <c r="J764" s="116"/>
      <c r="K764" s="25"/>
      <c r="L764" s="53"/>
      <c r="M764" s="54"/>
      <c r="N764" s="95"/>
      <c r="O764" s="96"/>
      <c r="P764" s="79"/>
      <c r="Q764" s="31"/>
      <c r="R764" s="58"/>
    </row>
    <row r="765" spans="1:18" ht="21" customHeight="1">
      <c r="A765" s="13">
        <v>25</v>
      </c>
      <c r="B765" s="81"/>
      <c r="C765" s="60"/>
      <c r="D765" s="61"/>
      <c r="E765" s="62"/>
      <c r="F765" s="62"/>
      <c r="G765" s="62"/>
      <c r="H765" s="37"/>
      <c r="I765" s="64"/>
      <c r="J765" s="85"/>
      <c r="K765" s="40"/>
      <c r="L765" s="67"/>
      <c r="M765" s="68"/>
      <c r="N765" s="43"/>
      <c r="O765" s="86"/>
      <c r="P765" s="93"/>
      <c r="Q765" s="46"/>
      <c r="R765" s="37"/>
    </row>
    <row r="766" spans="1:18" ht="21" customHeight="1">
      <c r="A766" s="18"/>
      <c r="B766" s="72"/>
      <c r="C766" s="48"/>
      <c r="D766" s="91"/>
      <c r="E766" s="89"/>
      <c r="F766" s="74"/>
      <c r="G766" s="74"/>
      <c r="H766" s="94"/>
      <c r="I766" s="76"/>
      <c r="J766" s="116"/>
      <c r="K766" s="25"/>
      <c r="L766" s="53"/>
      <c r="M766" s="54"/>
      <c r="N766" s="95"/>
      <c r="O766" s="96"/>
      <c r="P766" s="79"/>
      <c r="Q766" s="31"/>
      <c r="R766" s="58"/>
    </row>
    <row r="767" spans="1:18" ht="21" customHeight="1">
      <c r="A767" s="13">
        <v>26</v>
      </c>
      <c r="B767" s="81"/>
      <c r="C767" s="14"/>
      <c r="D767" s="61"/>
      <c r="E767" s="62"/>
      <c r="F767" s="97"/>
      <c r="G767" s="97"/>
      <c r="H767" s="98"/>
      <c r="I767" s="64"/>
      <c r="J767" s="85"/>
      <c r="K767" s="40"/>
      <c r="L767" s="67"/>
      <c r="M767" s="68"/>
      <c r="N767" s="101"/>
      <c r="O767" s="86"/>
      <c r="P767" s="102"/>
      <c r="Q767" s="46"/>
      <c r="R767" s="37"/>
    </row>
    <row r="768" spans="1:18" ht="21" customHeight="1">
      <c r="A768" s="17"/>
      <c r="B768" s="72"/>
      <c r="C768" s="48"/>
      <c r="D768" s="99"/>
      <c r="E768" s="89"/>
      <c r="F768" s="74"/>
      <c r="G768" s="74"/>
      <c r="H768" s="22"/>
      <c r="I768" s="76"/>
      <c r="J768" s="116"/>
      <c r="K768" s="25"/>
      <c r="L768" s="53"/>
      <c r="M768" s="54"/>
      <c r="N768" s="92"/>
      <c r="O768" s="56"/>
      <c r="P768" s="79"/>
      <c r="Q768" s="31"/>
      <c r="R768" s="58"/>
    </row>
    <row r="769" spans="1:18" ht="21" customHeight="1">
      <c r="A769" s="13">
        <v>27</v>
      </c>
      <c r="B769" s="81"/>
      <c r="C769" s="60"/>
      <c r="D769" s="61"/>
      <c r="E769" s="62"/>
      <c r="F769" s="97"/>
      <c r="G769" s="97"/>
      <c r="H769" s="100"/>
      <c r="I769" s="64"/>
      <c r="J769" s="85"/>
      <c r="K769" s="40"/>
      <c r="L769" s="67"/>
      <c r="M769" s="68"/>
      <c r="N769" s="69"/>
      <c r="O769" s="86"/>
      <c r="P769" s="93"/>
      <c r="Q769" s="46"/>
      <c r="R769" s="37"/>
    </row>
    <row r="770" spans="1:18" ht="21" customHeight="1">
      <c r="A770" s="18"/>
      <c r="B770" s="72"/>
      <c r="C770" s="48"/>
      <c r="D770" s="99"/>
      <c r="E770" s="89"/>
      <c r="F770" s="74"/>
      <c r="G770" s="74"/>
      <c r="H770" s="22"/>
      <c r="I770" s="76"/>
      <c r="J770" s="116"/>
      <c r="K770" s="25"/>
      <c r="L770" s="53"/>
      <c r="M770" s="54"/>
      <c r="N770" s="78"/>
      <c r="O770" s="96"/>
      <c r="P770" s="79"/>
      <c r="Q770" s="31"/>
      <c r="R770" s="58"/>
    </row>
    <row r="771" spans="1:18" ht="21" customHeight="1">
      <c r="A771" s="13">
        <v>28</v>
      </c>
      <c r="B771" s="81"/>
      <c r="C771" s="60"/>
      <c r="D771" s="61"/>
      <c r="E771" s="62"/>
      <c r="F771" s="97"/>
      <c r="G771" s="97"/>
      <c r="H771" s="63"/>
      <c r="I771" s="64"/>
      <c r="J771" s="85"/>
      <c r="K771" s="40"/>
      <c r="L771" s="67"/>
      <c r="M771" s="68"/>
      <c r="N771" s="43"/>
      <c r="O771" s="86"/>
      <c r="P771" s="93"/>
      <c r="Q771" s="46"/>
      <c r="R771" s="37"/>
    </row>
    <row r="772" spans="1:18" ht="21" customHeight="1">
      <c r="A772" s="18"/>
      <c r="B772" s="72"/>
      <c r="C772" s="48"/>
      <c r="D772" s="99"/>
      <c r="E772" s="89"/>
      <c r="F772" s="89"/>
      <c r="G772" s="89"/>
      <c r="H772" s="58"/>
      <c r="I772" s="76"/>
      <c r="J772" s="116"/>
      <c r="K772" s="25"/>
      <c r="L772" s="53"/>
      <c r="M772" s="54"/>
      <c r="N772" s="78"/>
      <c r="O772" s="96"/>
      <c r="P772" s="79"/>
      <c r="Q772" s="31"/>
      <c r="R772" s="58"/>
    </row>
    <row r="773" spans="1:18" ht="21" customHeight="1">
      <c r="A773" s="13">
        <v>29</v>
      </c>
      <c r="B773" s="81"/>
      <c r="C773" s="60"/>
      <c r="D773" s="61"/>
      <c r="E773" s="62"/>
      <c r="F773" s="62"/>
      <c r="G773" s="62"/>
      <c r="H773" s="37"/>
      <c r="I773" s="64"/>
      <c r="J773" s="85"/>
      <c r="K773" s="40"/>
      <c r="L773" s="67"/>
      <c r="M773" s="68"/>
      <c r="N773" s="43"/>
      <c r="O773" s="86"/>
      <c r="P773" s="93"/>
      <c r="Q773" s="46"/>
      <c r="R773" s="37"/>
    </row>
    <row r="774" spans="1:18" ht="21" customHeight="1">
      <c r="A774" s="17"/>
      <c r="B774" s="72"/>
      <c r="C774" s="48"/>
      <c r="D774" s="91"/>
      <c r="E774" s="89"/>
      <c r="F774" s="74"/>
      <c r="G774" s="74"/>
      <c r="H774" s="22"/>
      <c r="I774" s="76"/>
      <c r="J774" s="116"/>
      <c r="K774" s="25"/>
      <c r="L774" s="53"/>
      <c r="M774" s="54"/>
      <c r="N774" s="95"/>
      <c r="O774" s="96"/>
      <c r="P774" s="79"/>
      <c r="Q774" s="31"/>
      <c r="R774" s="58"/>
    </row>
    <row r="775" spans="1:18" ht="21" customHeight="1">
      <c r="A775" s="13">
        <v>30</v>
      </c>
      <c r="B775" s="81"/>
      <c r="C775" s="60"/>
      <c r="D775" s="61"/>
      <c r="E775" s="62"/>
      <c r="F775" s="97"/>
      <c r="G775" s="97"/>
      <c r="H775" s="63"/>
      <c r="I775" s="64"/>
      <c r="J775" s="85"/>
      <c r="K775" s="40"/>
      <c r="L775" s="67"/>
      <c r="M775" s="68"/>
      <c r="N775" s="105"/>
      <c r="O775" s="86"/>
      <c r="P775" s="93"/>
      <c r="Q775" s="46"/>
      <c r="R775" s="37"/>
    </row>
    <row r="776" spans="1:18" ht="21" customHeight="1">
      <c r="A776" s="17"/>
      <c r="B776" s="72"/>
      <c r="C776" s="48"/>
      <c r="D776" s="99"/>
      <c r="E776" s="89"/>
      <c r="F776" s="74"/>
      <c r="G776" s="74"/>
      <c r="H776" s="22"/>
      <c r="I776" s="76"/>
      <c r="J776" s="116"/>
      <c r="K776" s="25"/>
      <c r="L776" s="53"/>
      <c r="M776" s="54"/>
      <c r="N776" s="95"/>
      <c r="O776" s="96"/>
      <c r="P776" s="79"/>
      <c r="Q776" s="31"/>
      <c r="R776" s="58"/>
    </row>
    <row r="777" spans="1:18" ht="21" customHeight="1">
      <c r="A777" s="13">
        <v>31</v>
      </c>
      <c r="B777" s="81"/>
      <c r="C777" s="60"/>
      <c r="D777" s="61"/>
      <c r="E777" s="62"/>
      <c r="F777" s="97"/>
      <c r="G777" s="97"/>
      <c r="H777" s="63"/>
      <c r="I777" s="64"/>
      <c r="J777" s="85"/>
      <c r="K777" s="40"/>
      <c r="L777" s="67"/>
      <c r="M777" s="68"/>
      <c r="N777" s="43"/>
      <c r="O777" s="86"/>
      <c r="P777" s="93"/>
      <c r="Q777" s="46"/>
      <c r="R777" s="37"/>
    </row>
    <row r="778" spans="1:18" ht="21" customHeight="1">
      <c r="A778" s="17"/>
      <c r="B778" s="103"/>
      <c r="C778" s="48"/>
      <c r="D778" s="99"/>
      <c r="E778" s="89"/>
      <c r="F778" s="74"/>
      <c r="G778" s="74"/>
      <c r="H778" s="75"/>
      <c r="I778" s="76"/>
      <c r="J778" s="116"/>
      <c r="K778" s="25"/>
      <c r="L778" s="53"/>
      <c r="M778" s="54"/>
      <c r="N778" s="95"/>
      <c r="O778" s="96"/>
      <c r="P778" s="79"/>
      <c r="Q778" s="31"/>
      <c r="R778" s="58"/>
    </row>
    <row r="779" spans="1:18" ht="21" customHeight="1">
      <c r="A779" s="13">
        <v>32</v>
      </c>
      <c r="B779" s="104"/>
      <c r="C779" s="60"/>
      <c r="D779" s="61"/>
      <c r="E779" s="62"/>
      <c r="F779" s="97"/>
      <c r="G779" s="97"/>
      <c r="H779" s="84"/>
      <c r="I779" s="64"/>
      <c r="J779" s="85"/>
      <c r="K779" s="40"/>
      <c r="L779" s="67"/>
      <c r="M779" s="68"/>
      <c r="N779" s="43"/>
      <c r="O779" s="86"/>
      <c r="P779" s="93"/>
      <c r="Q779" s="46"/>
      <c r="R779" s="37"/>
    </row>
    <row r="780" spans="1:18" ht="21" customHeight="1">
      <c r="A780" s="17"/>
      <c r="B780" s="72"/>
      <c r="C780" s="48"/>
      <c r="D780" s="99"/>
      <c r="E780" s="89"/>
      <c r="F780" s="106"/>
      <c r="G780" s="106"/>
      <c r="H780" s="107"/>
      <c r="I780" s="76"/>
      <c r="J780" s="116"/>
      <c r="K780" s="25"/>
      <c r="L780" s="53"/>
      <c r="M780" s="54"/>
      <c r="N780" s="95"/>
      <c r="O780" s="96"/>
      <c r="P780" s="79"/>
      <c r="Q780" s="31"/>
      <c r="R780" s="58"/>
    </row>
    <row r="781" spans="1:18" ht="21" customHeight="1">
      <c r="A781" s="13">
        <v>33</v>
      </c>
      <c r="B781" s="81"/>
      <c r="C781" s="60"/>
      <c r="D781" s="61"/>
      <c r="E781" s="62"/>
      <c r="F781" s="108"/>
      <c r="G781" s="108"/>
      <c r="H781" s="37"/>
      <c r="I781" s="64"/>
      <c r="J781" s="85"/>
      <c r="K781" s="40"/>
      <c r="L781" s="67"/>
      <c r="M781" s="68"/>
      <c r="N781" s="43"/>
      <c r="O781" s="86"/>
      <c r="P781" s="93"/>
      <c r="Q781" s="46"/>
      <c r="R781" s="37"/>
    </row>
    <row r="782" spans="1:18" ht="21" customHeight="1">
      <c r="A782" s="17"/>
      <c r="B782" s="103"/>
      <c r="C782" s="48"/>
      <c r="D782" s="99"/>
      <c r="E782" s="89"/>
      <c r="F782" s="106"/>
      <c r="G782" s="106"/>
      <c r="H782" s="107"/>
      <c r="I782" s="76"/>
      <c r="J782" s="116"/>
      <c r="K782" s="25"/>
      <c r="L782" s="53"/>
      <c r="M782" s="54"/>
      <c r="N782" s="95"/>
      <c r="O782" s="96"/>
      <c r="P782" s="79"/>
      <c r="Q782" s="31"/>
      <c r="R782" s="58"/>
    </row>
    <row r="783" spans="1:18" ht="21" customHeight="1">
      <c r="A783" s="13">
        <v>34</v>
      </c>
      <c r="B783" s="104"/>
      <c r="C783" s="60"/>
      <c r="D783" s="61"/>
      <c r="E783" s="62"/>
      <c r="F783" s="108"/>
      <c r="G783" s="108"/>
      <c r="H783" s="37"/>
      <c r="I783" s="64"/>
      <c r="J783" s="85"/>
      <c r="K783" s="40"/>
      <c r="L783" s="67"/>
      <c r="M783" s="68"/>
      <c r="N783" s="43"/>
      <c r="O783" s="86"/>
      <c r="P783" s="93"/>
      <c r="Q783" s="46"/>
      <c r="R783" s="37"/>
    </row>
    <row r="784" spans="1:18" ht="21" customHeight="1">
      <c r="A784" s="17"/>
      <c r="B784" s="103"/>
      <c r="C784" s="48"/>
      <c r="D784" s="99"/>
      <c r="E784" s="89"/>
      <c r="F784" s="106"/>
      <c r="G784" s="106"/>
      <c r="H784" s="58"/>
      <c r="I784" s="76"/>
      <c r="J784" s="116"/>
      <c r="K784" s="25"/>
      <c r="L784" s="53"/>
      <c r="M784" s="54"/>
      <c r="N784" s="95"/>
      <c r="O784" s="56"/>
      <c r="P784" s="79"/>
      <c r="Q784" s="31"/>
      <c r="R784" s="58"/>
    </row>
    <row r="785" spans="1:18" ht="21" customHeight="1">
      <c r="A785" s="13">
        <v>35</v>
      </c>
      <c r="B785" s="104"/>
      <c r="C785" s="60"/>
      <c r="D785" s="61"/>
      <c r="E785" s="62"/>
      <c r="F785" s="108"/>
      <c r="G785" s="108"/>
      <c r="H785" s="37"/>
      <c r="I785" s="64"/>
      <c r="J785" s="85"/>
      <c r="K785" s="40"/>
      <c r="L785" s="67"/>
      <c r="M785" s="68"/>
      <c r="N785" s="43"/>
      <c r="O785" s="86"/>
      <c r="P785" s="93"/>
      <c r="Q785" s="46"/>
      <c r="R785" s="37"/>
    </row>
    <row r="786" spans="1:18" ht="21" customHeight="1">
      <c r="A786" s="17"/>
      <c r="B786" s="103"/>
      <c r="C786" s="48"/>
      <c r="D786" s="99"/>
      <c r="E786" s="89"/>
      <c r="F786" s="106"/>
      <c r="G786" s="106"/>
      <c r="H786" s="58"/>
      <c r="I786" s="76"/>
      <c r="J786" s="116"/>
      <c r="K786" s="25"/>
      <c r="L786" s="53"/>
      <c r="M786" s="54"/>
      <c r="N786" s="95"/>
      <c r="O786" s="56"/>
      <c r="P786" s="79"/>
      <c r="Q786" s="31"/>
      <c r="R786" s="58"/>
    </row>
    <row r="787" spans="1:18" ht="21" customHeight="1">
      <c r="A787" s="13">
        <v>36</v>
      </c>
      <c r="B787" s="104"/>
      <c r="C787" s="60"/>
      <c r="D787" s="61"/>
      <c r="E787" s="62"/>
      <c r="F787" s="108"/>
      <c r="G787" s="108"/>
      <c r="H787" s="37"/>
      <c r="I787" s="64"/>
      <c r="J787" s="85"/>
      <c r="K787" s="40"/>
      <c r="L787" s="67"/>
      <c r="M787" s="68"/>
      <c r="N787" s="43"/>
      <c r="O787" s="86"/>
      <c r="P787" s="93"/>
      <c r="Q787" s="46"/>
      <c r="R787" s="37"/>
    </row>
    <row r="788" spans="1:18" ht="21" customHeight="1">
      <c r="A788" s="17"/>
      <c r="B788" s="72"/>
      <c r="C788" s="48"/>
      <c r="D788" s="91"/>
      <c r="E788" s="89"/>
      <c r="F788" s="89"/>
      <c r="G788" s="89"/>
      <c r="H788" s="94"/>
      <c r="I788" s="76"/>
      <c r="J788" s="116"/>
      <c r="K788" s="25"/>
      <c r="L788" s="53"/>
      <c r="M788" s="54"/>
      <c r="N788" s="95"/>
      <c r="O788" s="56"/>
      <c r="P788" s="79"/>
      <c r="Q788" s="31"/>
      <c r="R788" s="58"/>
    </row>
    <row r="789" spans="1:18" ht="21" customHeight="1">
      <c r="A789" s="13">
        <v>37</v>
      </c>
      <c r="B789" s="81"/>
      <c r="C789" s="60"/>
      <c r="D789" s="61"/>
      <c r="E789" s="62"/>
      <c r="F789" s="62"/>
      <c r="G789" s="62"/>
      <c r="H789" s="98"/>
      <c r="I789" s="64"/>
      <c r="J789" s="85"/>
      <c r="K789" s="40"/>
      <c r="L789" s="67"/>
      <c r="M789" s="68"/>
      <c r="N789" s="43"/>
      <c r="O789" s="86"/>
      <c r="P789" s="93"/>
      <c r="Q789" s="46"/>
      <c r="R789" s="37"/>
    </row>
    <row r="790" spans="1:18" ht="21" customHeight="1">
      <c r="A790" s="17"/>
      <c r="B790" s="72"/>
      <c r="C790" s="48"/>
      <c r="D790" s="99"/>
      <c r="E790" s="89"/>
      <c r="F790" s="89"/>
      <c r="G790" s="89"/>
      <c r="H790" s="94"/>
      <c r="I790" s="76"/>
      <c r="J790" s="116"/>
      <c r="K790" s="25"/>
      <c r="L790" s="53"/>
      <c r="M790" s="54"/>
      <c r="N790" s="95"/>
      <c r="O790" s="56"/>
      <c r="P790" s="79"/>
      <c r="Q790" s="109"/>
      <c r="R790" s="58"/>
    </row>
    <row r="791" spans="1:18" ht="21" customHeight="1">
      <c r="A791" s="13">
        <v>38</v>
      </c>
      <c r="B791" s="81"/>
      <c r="C791" s="60"/>
      <c r="D791" s="61"/>
      <c r="E791" s="62"/>
      <c r="F791" s="62"/>
      <c r="G791" s="62"/>
      <c r="H791" s="98"/>
      <c r="I791" s="64"/>
      <c r="J791" s="85"/>
      <c r="K791" s="40"/>
      <c r="L791" s="110"/>
      <c r="M791" s="54"/>
      <c r="N791" s="101"/>
      <c r="O791" s="111"/>
      <c r="P791" s="102"/>
      <c r="Q791" s="112"/>
      <c r="R791" s="94"/>
    </row>
    <row r="792" spans="1:18" ht="21" customHeight="1">
      <c r="A792" s="17"/>
      <c r="B792" s="72"/>
      <c r="C792" s="113"/>
      <c r="D792" s="114"/>
      <c r="E792" s="115"/>
      <c r="F792" s="116"/>
      <c r="G792" s="116"/>
      <c r="H792" s="117"/>
      <c r="I792" s="118"/>
      <c r="J792" s="119"/>
      <c r="K792" s="120"/>
      <c r="L792" s="121"/>
      <c r="M792" s="122"/>
      <c r="N792" s="92"/>
      <c r="O792" s="56"/>
      <c r="P792" s="79"/>
      <c r="Q792" s="31"/>
      <c r="R792" s="58"/>
    </row>
    <row r="793" spans="1:18" ht="21" customHeight="1" thickBot="1">
      <c r="A793" s="123">
        <v>39</v>
      </c>
      <c r="B793" s="273"/>
      <c r="C793" s="125"/>
      <c r="D793" s="126"/>
      <c r="E793" s="127"/>
      <c r="F793" s="128"/>
      <c r="G793" s="128"/>
      <c r="H793" s="129"/>
      <c r="I793" s="130"/>
      <c r="J793" s="131"/>
      <c r="K793" s="132"/>
      <c r="L793" s="133"/>
      <c r="M793" s="134"/>
      <c r="N793" s="135"/>
      <c r="O793" s="136"/>
      <c r="P793" s="137"/>
      <c r="Q793" s="138"/>
      <c r="R793" s="139"/>
    </row>
    <row r="794" spans="1:18" ht="21" customHeight="1" thickTop="1">
      <c r="A794" s="142"/>
      <c r="B794" s="19"/>
      <c r="C794" s="20"/>
      <c r="D794" s="20"/>
      <c r="E794" s="21"/>
      <c r="F794" s="21"/>
      <c r="G794" s="21"/>
      <c r="H794" s="22"/>
      <c r="I794" s="23"/>
      <c r="J794" s="24"/>
      <c r="K794" s="25"/>
      <c r="L794" s="26"/>
      <c r="M794" s="27"/>
      <c r="N794" s="28"/>
      <c r="O794" s="29"/>
      <c r="P794" s="30"/>
      <c r="Q794" s="31"/>
      <c r="R794" s="32"/>
    </row>
    <row r="795" spans="1:18" ht="21" customHeight="1">
      <c r="A795" s="15">
        <v>40</v>
      </c>
      <c r="B795" s="33"/>
      <c r="C795" s="34"/>
      <c r="D795" s="35"/>
      <c r="E795" s="36"/>
      <c r="F795" s="36"/>
      <c r="G795" s="36"/>
      <c r="H795" s="37"/>
      <c r="I795" s="38"/>
      <c r="J795" s="39"/>
      <c r="K795" s="40"/>
      <c r="L795" s="41"/>
      <c r="M795" s="42"/>
      <c r="N795" s="43"/>
      <c r="O795" s="44"/>
      <c r="P795" s="45"/>
      <c r="Q795" s="46"/>
      <c r="R795" s="37"/>
    </row>
    <row r="796" spans="1:18" ht="21" customHeight="1">
      <c r="A796" s="17"/>
      <c r="B796" s="47"/>
      <c r="C796" s="48"/>
      <c r="D796" s="329"/>
      <c r="E796" s="50"/>
      <c r="F796" s="50"/>
      <c r="G796" s="50"/>
      <c r="H796" s="22"/>
      <c r="I796" s="51"/>
      <c r="J796" s="116"/>
      <c r="K796" s="25"/>
      <c r="L796" s="53"/>
      <c r="M796" s="54"/>
      <c r="N796" s="55"/>
      <c r="O796" s="56"/>
      <c r="P796" s="57"/>
      <c r="Q796" s="31"/>
      <c r="R796" s="58"/>
    </row>
    <row r="797" spans="1:18" ht="21" customHeight="1">
      <c r="A797" s="13"/>
      <c r="B797" s="59"/>
      <c r="C797" s="60"/>
      <c r="D797" s="297"/>
      <c r="E797" s="62"/>
      <c r="F797" s="62"/>
      <c r="G797" s="62"/>
      <c r="H797" s="63"/>
      <c r="I797" s="64"/>
      <c r="J797" s="85"/>
      <c r="K797" s="66"/>
      <c r="L797" s="67"/>
      <c r="M797" s="68"/>
      <c r="N797" s="69"/>
      <c r="O797" s="44"/>
      <c r="P797" s="70"/>
      <c r="Q797" s="46"/>
      <c r="R797" s="37"/>
    </row>
    <row r="798" spans="1:18" ht="21" customHeight="1">
      <c r="A798" s="71"/>
      <c r="B798" s="72"/>
      <c r="C798" s="16"/>
      <c r="D798" s="327"/>
      <c r="E798" s="74"/>
      <c r="F798" s="74"/>
      <c r="G798" s="74"/>
      <c r="H798" s="75"/>
      <c r="I798" s="140"/>
      <c r="J798" s="116"/>
      <c r="K798" s="25"/>
      <c r="L798" s="53"/>
      <c r="M798" s="54"/>
      <c r="N798" s="78"/>
      <c r="O798" s="56"/>
      <c r="P798" s="79"/>
      <c r="Q798" s="31"/>
      <c r="R798" s="58"/>
    </row>
    <row r="799" spans="1:18" ht="21" customHeight="1">
      <c r="A799" s="80"/>
      <c r="B799" s="81"/>
      <c r="C799" s="60"/>
      <c r="D799" s="328"/>
      <c r="E799" s="62"/>
      <c r="F799" s="83"/>
      <c r="G799" s="83"/>
      <c r="H799" s="84"/>
      <c r="I799" s="64"/>
      <c r="J799" s="85"/>
      <c r="K799" s="40"/>
      <c r="L799" s="67"/>
      <c r="M799" s="68"/>
      <c r="N799" s="43"/>
      <c r="O799" s="86"/>
      <c r="P799" s="87"/>
      <c r="Q799" s="46"/>
      <c r="R799" s="37"/>
    </row>
    <row r="800" spans="1:18" ht="21" customHeight="1">
      <c r="A800" s="71"/>
      <c r="B800" s="72"/>
      <c r="C800" s="48"/>
      <c r="D800" s="88"/>
      <c r="E800" s="89"/>
      <c r="F800" s="89"/>
      <c r="G800" s="89"/>
      <c r="H800" s="75"/>
      <c r="I800" s="76"/>
      <c r="J800" s="116"/>
      <c r="K800" s="25"/>
      <c r="L800" s="53"/>
      <c r="M800" s="54"/>
      <c r="N800" s="55"/>
      <c r="O800" s="56"/>
      <c r="P800" s="79"/>
      <c r="Q800" s="31"/>
      <c r="R800" s="58"/>
    </row>
    <row r="801" spans="1:18" ht="21" customHeight="1">
      <c r="A801" s="80"/>
      <c r="B801" s="81"/>
      <c r="C801" s="60"/>
      <c r="D801" s="90"/>
      <c r="E801" s="62"/>
      <c r="F801" s="62"/>
      <c r="G801" s="62"/>
      <c r="H801" s="84"/>
      <c r="I801" s="64"/>
      <c r="J801" s="85"/>
      <c r="K801" s="40"/>
      <c r="L801" s="67"/>
      <c r="M801" s="68"/>
      <c r="N801" s="69"/>
      <c r="O801" s="86"/>
      <c r="P801" s="87"/>
      <c r="Q801" s="46"/>
      <c r="R801" s="37"/>
    </row>
    <row r="802" spans="1:18" ht="21" customHeight="1">
      <c r="A802" s="17"/>
      <c r="B802" s="72"/>
      <c r="C802" s="48"/>
      <c r="D802" s="91"/>
      <c r="E802" s="89"/>
      <c r="F802" s="89"/>
      <c r="G802" s="89"/>
      <c r="H802" s="58"/>
      <c r="I802" s="76"/>
      <c r="J802" s="116"/>
      <c r="K802" s="25"/>
      <c r="L802" s="53"/>
      <c r="M802" s="54"/>
      <c r="N802" s="92"/>
      <c r="O802" s="56"/>
      <c r="P802" s="79"/>
      <c r="Q802" s="31"/>
      <c r="R802" s="58"/>
    </row>
    <row r="803" spans="1:18" ht="21" customHeight="1">
      <c r="A803" s="80"/>
      <c r="B803" s="81"/>
      <c r="C803" s="60"/>
      <c r="D803" s="61"/>
      <c r="E803" s="62"/>
      <c r="F803" s="62"/>
      <c r="G803" s="62"/>
      <c r="H803" s="84"/>
      <c r="I803" s="64"/>
      <c r="J803" s="85"/>
      <c r="K803" s="40"/>
      <c r="L803" s="67"/>
      <c r="M803" s="68"/>
      <c r="N803" s="69"/>
      <c r="O803" s="86"/>
      <c r="P803" s="93"/>
      <c r="Q803" s="46"/>
      <c r="R803" s="37"/>
    </row>
    <row r="804" spans="1:18" ht="21" customHeight="1">
      <c r="A804" s="17"/>
      <c r="B804" s="72"/>
      <c r="C804" s="48"/>
      <c r="D804" s="91"/>
      <c r="E804" s="89"/>
      <c r="F804" s="89"/>
      <c r="G804" s="89"/>
      <c r="H804" s="94"/>
      <c r="I804" s="76"/>
      <c r="J804" s="116"/>
      <c r="K804" s="25"/>
      <c r="L804" s="53"/>
      <c r="M804" s="54"/>
      <c r="N804" s="92"/>
      <c r="O804" s="56"/>
      <c r="P804" s="79"/>
      <c r="Q804" s="31"/>
      <c r="R804" s="58"/>
    </row>
    <row r="805" spans="1:18" ht="21" customHeight="1">
      <c r="A805" s="13"/>
      <c r="B805" s="81"/>
      <c r="C805" s="60"/>
      <c r="D805" s="61"/>
      <c r="E805" s="62"/>
      <c r="F805" s="62"/>
      <c r="G805" s="62"/>
      <c r="H805" s="37"/>
      <c r="I805" s="64"/>
      <c r="J805" s="85"/>
      <c r="K805" s="40"/>
      <c r="L805" s="67"/>
      <c r="M805" s="68"/>
      <c r="N805" s="69"/>
      <c r="O805" s="86"/>
      <c r="P805" s="93"/>
      <c r="Q805" s="46"/>
      <c r="R805" s="37"/>
    </row>
    <row r="806" spans="1:18" ht="21" customHeight="1">
      <c r="A806" s="18"/>
      <c r="B806" s="72"/>
      <c r="C806" s="48"/>
      <c r="D806" s="91"/>
      <c r="E806" s="89"/>
      <c r="F806" s="74"/>
      <c r="G806" s="74"/>
      <c r="H806" s="94"/>
      <c r="I806" s="76"/>
      <c r="J806" s="116"/>
      <c r="K806" s="25"/>
      <c r="L806" s="53"/>
      <c r="M806" s="54"/>
      <c r="N806" s="95"/>
      <c r="O806" s="96"/>
      <c r="P806" s="79"/>
      <c r="Q806" s="31"/>
      <c r="R806" s="58"/>
    </row>
    <row r="807" spans="1:18" ht="21" customHeight="1">
      <c r="A807" s="13"/>
      <c r="B807" s="81"/>
      <c r="C807" s="14"/>
      <c r="D807" s="61"/>
      <c r="E807" s="62"/>
      <c r="F807" s="97"/>
      <c r="G807" s="97"/>
      <c r="H807" s="98"/>
      <c r="I807" s="64"/>
      <c r="J807" s="85"/>
      <c r="K807" s="40"/>
      <c r="L807" s="67"/>
      <c r="M807" s="68"/>
      <c r="N807" s="43"/>
      <c r="O807" s="86"/>
      <c r="P807" s="93"/>
      <c r="Q807" s="46"/>
      <c r="R807" s="37"/>
    </row>
    <row r="808" spans="1:18" ht="21" customHeight="1">
      <c r="A808" s="17"/>
      <c r="B808" s="72"/>
      <c r="C808" s="48"/>
      <c r="D808" s="99"/>
      <c r="E808" s="89"/>
      <c r="F808" s="74"/>
      <c r="G808" s="74"/>
      <c r="H808" s="22"/>
      <c r="I808" s="76"/>
      <c r="J808" s="116"/>
      <c r="K808" s="25"/>
      <c r="L808" s="53"/>
      <c r="M808" s="54"/>
      <c r="N808" s="95"/>
      <c r="O808" s="96"/>
      <c r="P808" s="79"/>
      <c r="Q808" s="31"/>
      <c r="R808" s="58"/>
    </row>
    <row r="809" spans="1:18" ht="21" customHeight="1">
      <c r="A809" s="13"/>
      <c r="B809" s="81"/>
      <c r="C809" s="60"/>
      <c r="D809" s="61"/>
      <c r="E809" s="62"/>
      <c r="F809" s="97"/>
      <c r="G809" s="97"/>
      <c r="H809" s="100"/>
      <c r="I809" s="64"/>
      <c r="J809" s="85"/>
      <c r="K809" s="40"/>
      <c r="L809" s="67"/>
      <c r="M809" s="68"/>
      <c r="N809" s="43"/>
      <c r="O809" s="86"/>
      <c r="P809" s="93"/>
      <c r="Q809" s="46"/>
      <c r="R809" s="37"/>
    </row>
    <row r="810" spans="1:18" ht="21" customHeight="1">
      <c r="A810" s="18"/>
      <c r="B810" s="72"/>
      <c r="C810" s="48"/>
      <c r="D810" s="99"/>
      <c r="E810" s="89"/>
      <c r="F810" s="74"/>
      <c r="G810" s="74"/>
      <c r="H810" s="22"/>
      <c r="I810" s="76"/>
      <c r="J810" s="77"/>
      <c r="K810" s="25"/>
      <c r="L810" s="53"/>
      <c r="M810" s="54"/>
      <c r="N810" s="95"/>
      <c r="O810" s="96"/>
      <c r="P810" s="79"/>
      <c r="Q810" s="31"/>
      <c r="R810" s="58"/>
    </row>
    <row r="811" spans="1:18" ht="21" customHeight="1">
      <c r="A811" s="13"/>
      <c r="B811" s="81"/>
      <c r="C811" s="60"/>
      <c r="D811" s="61"/>
      <c r="E811" s="62"/>
      <c r="F811" s="97"/>
      <c r="G811" s="97"/>
      <c r="H811" s="63"/>
      <c r="I811" s="64"/>
      <c r="J811" s="85"/>
      <c r="K811" s="40"/>
      <c r="L811" s="67"/>
      <c r="M811" s="68"/>
      <c r="N811" s="101"/>
      <c r="O811" s="86"/>
      <c r="P811" s="102"/>
      <c r="Q811" s="46"/>
      <c r="R811" s="37"/>
    </row>
    <row r="812" spans="1:18" ht="21" customHeight="1">
      <c r="A812" s="17"/>
      <c r="B812" s="72"/>
      <c r="C812" s="48"/>
      <c r="D812" s="99"/>
      <c r="E812" s="89"/>
      <c r="F812" s="89"/>
      <c r="G812" s="89"/>
      <c r="H812" s="58"/>
      <c r="I812" s="76"/>
      <c r="J812" s="77"/>
      <c r="K812" s="25"/>
      <c r="L812" s="53"/>
      <c r="M812" s="54"/>
      <c r="N812" s="92"/>
      <c r="O812" s="56"/>
      <c r="P812" s="79"/>
      <c r="Q812" s="31"/>
      <c r="R812" s="58"/>
    </row>
    <row r="813" spans="1:18" ht="21" customHeight="1">
      <c r="A813" s="13"/>
      <c r="B813" s="81"/>
      <c r="C813" s="60"/>
      <c r="D813" s="61"/>
      <c r="E813" s="62"/>
      <c r="F813" s="62"/>
      <c r="G813" s="62"/>
      <c r="H813" s="37"/>
      <c r="I813" s="64"/>
      <c r="J813" s="85"/>
      <c r="K813" s="40"/>
      <c r="L813" s="67"/>
      <c r="M813" s="68"/>
      <c r="N813" s="69"/>
      <c r="O813" s="86"/>
      <c r="P813" s="93"/>
      <c r="Q813" s="46"/>
      <c r="R813" s="37"/>
    </row>
    <row r="814" spans="1:18" ht="21" customHeight="1">
      <c r="A814" s="18"/>
      <c r="B814" s="72"/>
      <c r="C814" s="48"/>
      <c r="D814" s="91"/>
      <c r="E814" s="89"/>
      <c r="F814" s="74"/>
      <c r="G814" s="74"/>
      <c r="H814" s="22"/>
      <c r="I814" s="76"/>
      <c r="J814" s="77"/>
      <c r="K814" s="25"/>
      <c r="L814" s="53"/>
      <c r="M814" s="54"/>
      <c r="N814" s="78"/>
      <c r="O814" s="96"/>
      <c r="P814" s="79"/>
      <c r="Q814" s="31"/>
      <c r="R814" s="58"/>
    </row>
    <row r="815" spans="1:18" ht="21" customHeight="1">
      <c r="A815" s="13"/>
      <c r="B815" s="81"/>
      <c r="C815" s="60"/>
      <c r="D815" s="61"/>
      <c r="E815" s="62"/>
      <c r="F815" s="97"/>
      <c r="G815" s="97"/>
      <c r="H815" s="63"/>
      <c r="I815" s="64"/>
      <c r="J815" s="85"/>
      <c r="K815" s="40"/>
      <c r="L815" s="67"/>
      <c r="M815" s="68"/>
      <c r="N815" s="43"/>
      <c r="O815" s="86"/>
      <c r="P815" s="93"/>
      <c r="Q815" s="46"/>
      <c r="R815" s="37"/>
    </row>
    <row r="816" spans="1:18" ht="21" customHeight="1">
      <c r="A816" s="18"/>
      <c r="B816" s="72"/>
      <c r="C816" s="48"/>
      <c r="D816" s="99"/>
      <c r="E816" s="89"/>
      <c r="F816" s="74"/>
      <c r="G816" s="74"/>
      <c r="H816" s="22"/>
      <c r="I816" s="76"/>
      <c r="J816" s="77"/>
      <c r="K816" s="25"/>
      <c r="L816" s="53"/>
      <c r="M816" s="54"/>
      <c r="N816" s="78"/>
      <c r="O816" s="96"/>
      <c r="P816" s="79"/>
      <c r="Q816" s="31"/>
      <c r="R816" s="58"/>
    </row>
    <row r="817" spans="1:18" ht="21" customHeight="1">
      <c r="A817" s="13"/>
      <c r="B817" s="81"/>
      <c r="C817" s="60"/>
      <c r="D817" s="61"/>
      <c r="E817" s="62"/>
      <c r="F817" s="97"/>
      <c r="G817" s="97"/>
      <c r="H817" s="63"/>
      <c r="I817" s="64"/>
      <c r="J817" s="85"/>
      <c r="K817" s="40"/>
      <c r="L817" s="67"/>
      <c r="M817" s="68"/>
      <c r="N817" s="43"/>
      <c r="O817" s="86"/>
      <c r="P817" s="93"/>
      <c r="Q817" s="46"/>
      <c r="R817" s="37"/>
    </row>
    <row r="818" spans="1:18" ht="21" customHeight="1">
      <c r="A818" s="17"/>
      <c r="B818" s="103"/>
      <c r="C818" s="48"/>
      <c r="D818" s="99"/>
      <c r="E818" s="89"/>
      <c r="F818" s="74"/>
      <c r="G818" s="74"/>
      <c r="H818" s="75"/>
      <c r="I818" s="76"/>
      <c r="J818" s="77"/>
      <c r="K818" s="25"/>
      <c r="L818" s="53"/>
      <c r="M818" s="54"/>
      <c r="N818" s="95"/>
      <c r="O818" s="96"/>
      <c r="P818" s="79"/>
      <c r="Q818" s="31"/>
      <c r="R818" s="58"/>
    </row>
    <row r="819" spans="1:18" ht="21" customHeight="1">
      <c r="A819" s="13"/>
      <c r="B819" s="104"/>
      <c r="C819" s="60"/>
      <c r="D819" s="61"/>
      <c r="E819" s="62"/>
      <c r="F819" s="97"/>
      <c r="G819" s="97"/>
      <c r="H819" s="84"/>
      <c r="I819" s="64"/>
      <c r="J819" s="85"/>
      <c r="K819" s="40"/>
      <c r="L819" s="67"/>
      <c r="M819" s="68"/>
      <c r="N819" s="105"/>
      <c r="O819" s="86"/>
      <c r="P819" s="93"/>
      <c r="Q819" s="46"/>
      <c r="R819" s="37"/>
    </row>
    <row r="820" spans="1:18" ht="21" customHeight="1">
      <c r="A820" s="17"/>
      <c r="B820" s="103"/>
      <c r="C820" s="48"/>
      <c r="D820" s="99"/>
      <c r="E820" s="89"/>
      <c r="F820" s="106"/>
      <c r="G820" s="106"/>
      <c r="H820" s="107"/>
      <c r="I820" s="76"/>
      <c r="J820" s="77"/>
      <c r="K820" s="25"/>
      <c r="L820" s="53"/>
      <c r="M820" s="54"/>
      <c r="N820" s="95"/>
      <c r="O820" s="96"/>
      <c r="P820" s="79"/>
      <c r="Q820" s="31"/>
      <c r="R820" s="58"/>
    </row>
    <row r="821" spans="1:18" ht="21" customHeight="1">
      <c r="A821" s="13"/>
      <c r="B821" s="104"/>
      <c r="C821" s="60"/>
      <c r="D821" s="61"/>
      <c r="E821" s="62"/>
      <c r="F821" s="108"/>
      <c r="G821" s="108"/>
      <c r="H821" s="37"/>
      <c r="I821" s="64"/>
      <c r="J821" s="85"/>
      <c r="K821" s="40"/>
      <c r="L821" s="67"/>
      <c r="M821" s="68"/>
      <c r="N821" s="43"/>
      <c r="O821" s="86"/>
      <c r="P821" s="93"/>
      <c r="Q821" s="46"/>
      <c r="R821" s="37"/>
    </row>
    <row r="822" spans="1:18" ht="21" customHeight="1">
      <c r="A822" s="17"/>
      <c r="B822" s="103"/>
      <c r="C822" s="48"/>
      <c r="D822" s="99"/>
      <c r="E822" s="89"/>
      <c r="F822" s="106"/>
      <c r="G822" s="106"/>
      <c r="H822" s="107"/>
      <c r="I822" s="76"/>
      <c r="J822" s="77"/>
      <c r="K822" s="25"/>
      <c r="L822" s="53"/>
      <c r="M822" s="54"/>
      <c r="N822" s="95"/>
      <c r="O822" s="96"/>
      <c r="P822" s="79"/>
      <c r="Q822" s="31"/>
      <c r="R822" s="58"/>
    </row>
    <row r="823" spans="1:18" ht="21" customHeight="1">
      <c r="A823" s="13"/>
      <c r="B823" s="104"/>
      <c r="C823" s="60"/>
      <c r="D823" s="61"/>
      <c r="E823" s="62"/>
      <c r="F823" s="108"/>
      <c r="G823" s="108"/>
      <c r="H823" s="37"/>
      <c r="I823" s="64"/>
      <c r="J823" s="85"/>
      <c r="K823" s="40"/>
      <c r="L823" s="67"/>
      <c r="M823" s="68"/>
      <c r="N823" s="43"/>
      <c r="O823" s="86"/>
      <c r="P823" s="93"/>
      <c r="Q823" s="46"/>
      <c r="R823" s="37"/>
    </row>
    <row r="824" spans="1:18" ht="21" customHeight="1">
      <c r="A824" s="17"/>
      <c r="B824" s="103"/>
      <c r="C824" s="48"/>
      <c r="D824" s="99"/>
      <c r="E824" s="89"/>
      <c r="F824" s="106"/>
      <c r="G824" s="106"/>
      <c r="H824" s="58"/>
      <c r="I824" s="76"/>
      <c r="J824" s="77"/>
      <c r="K824" s="25"/>
      <c r="L824" s="53"/>
      <c r="M824" s="54"/>
      <c r="N824" s="95"/>
      <c r="O824" s="96"/>
      <c r="P824" s="79"/>
      <c r="Q824" s="31"/>
      <c r="R824" s="58"/>
    </row>
    <row r="825" spans="1:18" ht="21" customHeight="1">
      <c r="A825" s="13"/>
      <c r="B825" s="104"/>
      <c r="C825" s="60"/>
      <c r="D825" s="61"/>
      <c r="E825" s="62"/>
      <c r="F825" s="108"/>
      <c r="G825" s="108"/>
      <c r="H825" s="37"/>
      <c r="I825" s="64"/>
      <c r="J825" s="85"/>
      <c r="K825" s="40"/>
      <c r="L825" s="67"/>
      <c r="M825" s="68"/>
      <c r="N825" s="43"/>
      <c r="O825" s="86"/>
      <c r="P825" s="93"/>
      <c r="Q825" s="46"/>
      <c r="R825" s="37"/>
    </row>
    <row r="826" spans="1:18" ht="21" customHeight="1">
      <c r="A826" s="17"/>
      <c r="B826" s="103"/>
      <c r="C826" s="48"/>
      <c r="D826" s="99"/>
      <c r="E826" s="89"/>
      <c r="F826" s="106"/>
      <c r="G826" s="106"/>
      <c r="H826" s="58"/>
      <c r="I826" s="76"/>
      <c r="J826" s="77"/>
      <c r="K826" s="25"/>
      <c r="L826" s="53"/>
      <c r="M826" s="54"/>
      <c r="N826" s="95"/>
      <c r="O826" s="96"/>
      <c r="P826" s="79"/>
      <c r="Q826" s="31"/>
      <c r="R826" s="58"/>
    </row>
    <row r="827" spans="1:18" ht="21" customHeight="1">
      <c r="A827" s="13"/>
      <c r="B827" s="104"/>
      <c r="C827" s="60"/>
      <c r="D827" s="61"/>
      <c r="E827" s="62"/>
      <c r="F827" s="108"/>
      <c r="G827" s="108"/>
      <c r="H827" s="37"/>
      <c r="I827" s="64"/>
      <c r="J827" s="85"/>
      <c r="K827" s="40"/>
      <c r="L827" s="67"/>
      <c r="M827" s="68"/>
      <c r="N827" s="43"/>
      <c r="O827" s="86"/>
      <c r="P827" s="93"/>
      <c r="Q827" s="46"/>
      <c r="R827" s="37"/>
    </row>
    <row r="828" spans="1:18" ht="21" customHeight="1">
      <c r="A828" s="17"/>
      <c r="B828" s="72"/>
      <c r="C828" s="48"/>
      <c r="D828" s="91"/>
      <c r="E828" s="89"/>
      <c r="F828" s="89"/>
      <c r="G828" s="89"/>
      <c r="H828" s="94"/>
      <c r="I828" s="76"/>
      <c r="J828" s="77"/>
      <c r="K828" s="25"/>
      <c r="L828" s="53"/>
      <c r="M828" s="54"/>
      <c r="N828" s="95"/>
      <c r="O828" s="56"/>
      <c r="P828" s="79"/>
      <c r="Q828" s="31"/>
      <c r="R828" s="58"/>
    </row>
    <row r="829" spans="1:18" ht="21" customHeight="1">
      <c r="A829" s="13"/>
      <c r="B829" s="81"/>
      <c r="C829" s="60"/>
      <c r="D829" s="61"/>
      <c r="E829" s="62"/>
      <c r="F829" s="62"/>
      <c r="G829" s="62"/>
      <c r="H829" s="98"/>
      <c r="I829" s="64"/>
      <c r="J829" s="85"/>
      <c r="K829" s="40"/>
      <c r="L829" s="67"/>
      <c r="M829" s="68"/>
      <c r="N829" s="43"/>
      <c r="O829" s="86"/>
      <c r="P829" s="93"/>
      <c r="Q829" s="46"/>
      <c r="R829" s="37"/>
    </row>
    <row r="830" spans="1:18" ht="21" customHeight="1">
      <c r="A830" s="17"/>
      <c r="B830" s="72"/>
      <c r="C830" s="48"/>
      <c r="D830" s="99"/>
      <c r="E830" s="89"/>
      <c r="F830" s="89"/>
      <c r="G830" s="89"/>
      <c r="H830" s="94"/>
      <c r="I830" s="76"/>
      <c r="J830" s="77"/>
      <c r="K830" s="25"/>
      <c r="L830" s="53"/>
      <c r="M830" s="54"/>
      <c r="N830" s="95"/>
      <c r="O830" s="56"/>
      <c r="P830" s="79"/>
      <c r="Q830" s="31"/>
      <c r="R830" s="58"/>
    </row>
    <row r="831" spans="1:18" ht="21" customHeight="1">
      <c r="A831" s="13"/>
      <c r="B831" s="81"/>
      <c r="C831" s="60"/>
      <c r="D831" s="61"/>
      <c r="E831" s="62"/>
      <c r="F831" s="62"/>
      <c r="G831" s="62"/>
      <c r="H831" s="98"/>
      <c r="I831" s="64"/>
      <c r="J831" s="85"/>
      <c r="K831" s="40"/>
      <c r="L831" s="67"/>
      <c r="M831" s="68"/>
      <c r="N831" s="43"/>
      <c r="O831" s="86"/>
      <c r="P831" s="93"/>
      <c r="Q831" s="46"/>
      <c r="R831" s="37"/>
    </row>
    <row r="832" spans="1:18" ht="21" customHeight="1">
      <c r="A832" s="17"/>
      <c r="B832" s="72"/>
      <c r="C832" s="48"/>
      <c r="D832" s="99"/>
      <c r="E832" s="89"/>
      <c r="F832" s="106"/>
      <c r="G832" s="106"/>
      <c r="H832" s="22"/>
      <c r="I832" s="76"/>
      <c r="J832" s="77"/>
      <c r="K832" s="25"/>
      <c r="L832" s="53"/>
      <c r="M832" s="54"/>
      <c r="N832" s="95"/>
      <c r="O832" s="56"/>
      <c r="P832" s="79"/>
      <c r="Q832" s="31"/>
      <c r="R832" s="58"/>
    </row>
    <row r="833" spans="1:18" ht="21" customHeight="1">
      <c r="A833" s="13"/>
      <c r="B833" s="81"/>
      <c r="C833" s="60"/>
      <c r="D833" s="61"/>
      <c r="E833" s="62"/>
      <c r="F833" s="108"/>
      <c r="G833" s="108"/>
      <c r="H833" s="100"/>
      <c r="I833" s="64"/>
      <c r="J833" s="85"/>
      <c r="K833" s="40"/>
      <c r="L833" s="67"/>
      <c r="M833" s="68"/>
      <c r="N833" s="43"/>
      <c r="O833" s="86"/>
      <c r="P833" s="93"/>
      <c r="Q833" s="46"/>
      <c r="R833" s="37"/>
    </row>
    <row r="834" spans="1:18" ht="21" customHeight="1">
      <c r="A834" s="17"/>
      <c r="B834" s="72"/>
      <c r="C834" s="48"/>
      <c r="D834" s="99"/>
      <c r="E834" s="89"/>
      <c r="F834" s="106"/>
      <c r="G834" s="106"/>
      <c r="H834" s="22"/>
      <c r="I834" s="76"/>
      <c r="J834" s="77"/>
      <c r="K834" s="25"/>
      <c r="L834" s="53"/>
      <c r="M834" s="54"/>
      <c r="N834" s="95"/>
      <c r="O834" s="56"/>
      <c r="P834" s="79"/>
      <c r="Q834" s="109"/>
      <c r="R834" s="58"/>
    </row>
    <row r="835" spans="1:18" ht="21" customHeight="1">
      <c r="A835" s="13"/>
      <c r="B835" s="81"/>
      <c r="C835" s="60"/>
      <c r="D835" s="61"/>
      <c r="E835" s="62"/>
      <c r="F835" s="108"/>
      <c r="G835" s="108"/>
      <c r="H835" s="63"/>
      <c r="I835" s="64"/>
      <c r="J835" s="85"/>
      <c r="K835" s="40"/>
      <c r="L835" s="110"/>
      <c r="M835" s="54"/>
      <c r="N835" s="101"/>
      <c r="O835" s="111"/>
      <c r="P835" s="102"/>
      <c r="Q835" s="112"/>
      <c r="R835" s="94"/>
    </row>
    <row r="836" spans="1:18" ht="21" customHeight="1">
      <c r="A836" s="17"/>
      <c r="B836" s="72"/>
      <c r="C836" s="113"/>
      <c r="D836" s="114"/>
      <c r="E836" s="115"/>
      <c r="F836" s="116"/>
      <c r="G836" s="116"/>
      <c r="H836" s="117"/>
      <c r="I836" s="118"/>
      <c r="J836" s="119"/>
      <c r="K836" s="120"/>
      <c r="L836" s="121"/>
      <c r="M836" s="122"/>
      <c r="N836" s="92"/>
      <c r="O836" s="56"/>
      <c r="P836" s="79"/>
      <c r="Q836" s="31"/>
      <c r="R836" s="58"/>
    </row>
    <row r="837" spans="1:18" ht="21" customHeight="1" thickBot="1">
      <c r="A837" s="123"/>
      <c r="B837" s="141"/>
      <c r="C837" s="125"/>
      <c r="D837" s="126"/>
      <c r="E837" s="127"/>
      <c r="F837" s="128"/>
      <c r="G837" s="128"/>
      <c r="H837" s="129"/>
      <c r="I837" s="130"/>
      <c r="J837" s="131"/>
      <c r="K837" s="132"/>
      <c r="L837" s="133"/>
      <c r="M837" s="134"/>
      <c r="N837" s="135"/>
      <c r="O837" s="136"/>
      <c r="P837" s="137"/>
      <c r="Q837" s="138"/>
      <c r="R837" s="139"/>
    </row>
  </sheetData>
  <phoneticPr fontId="3"/>
  <pageMargins left="0.70866141732283472" right="0.70866141732283472" top="0.74803149606299213" bottom="0.74803149606299213" header="0.31496062992125984" footer="0.31496062992125984"/>
  <pageSetup paperSize="9" scale="78" orientation="portrait" verticalDpi="0" r:id="rId1"/>
  <rowBreaks count="18" manualBreakCount="18">
    <brk id="45" max="16383" man="1"/>
    <brk id="89" max="16383" man="1"/>
    <brk id="133" max="16383" man="1"/>
    <brk id="177" max="16383" man="1"/>
    <brk id="221" max="16383" man="1"/>
    <brk id="265" max="16383" man="1"/>
    <brk id="309" max="16383" man="1"/>
    <brk id="353" max="16383" man="1"/>
    <brk id="397" max="16383" man="1"/>
    <brk id="441" max="17" man="1"/>
    <brk id="485" max="17" man="1"/>
    <brk id="529" max="17" man="1"/>
    <brk id="573" max="17" man="1"/>
    <brk id="617" max="17" man="1"/>
    <brk id="661" max="17" man="1"/>
    <brk id="705" max="17" man="1"/>
    <brk id="749" max="17" man="1"/>
    <brk id="793" max="17" man="1"/>
  </rowBreaks>
  <colBreaks count="1" manualBreakCount="1">
    <brk id="1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zoomScale="60" zoomScaleNormal="100" workbookViewId="0">
      <selection activeCell="E31" sqref="E31"/>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2</v>
      </c>
      <c r="B3" s="33" t="s">
        <v>188</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c r="D6" s="327"/>
      <c r="E6" s="74"/>
      <c r="F6" s="74"/>
      <c r="G6" s="74"/>
      <c r="H6" s="75"/>
      <c r="I6" s="140"/>
      <c r="J6" s="116"/>
      <c r="K6" s="25"/>
      <c r="L6" s="53"/>
      <c r="M6" s="54"/>
      <c r="N6" s="78"/>
      <c r="O6" s="56"/>
      <c r="P6" s="79"/>
      <c r="Q6" s="31"/>
      <c r="R6" s="58"/>
    </row>
    <row r="7" spans="1:18" ht="21" customHeight="1">
      <c r="A7" s="373">
        <v>1</v>
      </c>
      <c r="B7" s="81" t="s">
        <v>189</v>
      </c>
      <c r="C7" s="60" t="s">
        <v>745</v>
      </c>
      <c r="D7" s="328">
        <v>31</v>
      </c>
      <c r="E7" s="62" t="s">
        <v>102</v>
      </c>
      <c r="F7" s="83"/>
      <c r="G7" s="83"/>
      <c r="H7" s="84"/>
      <c r="I7" s="64"/>
      <c r="J7" s="85"/>
      <c r="K7" s="40"/>
      <c r="L7" s="67"/>
      <c r="M7" s="68"/>
      <c r="N7" s="43"/>
      <c r="O7" s="86"/>
      <c r="P7" s="87"/>
      <c r="Q7" s="46"/>
      <c r="R7" s="37"/>
    </row>
    <row r="8" spans="1:18" ht="21" customHeight="1">
      <c r="A8" s="374"/>
      <c r="B8" s="72"/>
      <c r="C8" s="16"/>
      <c r="D8" s="306"/>
      <c r="E8" s="74"/>
      <c r="F8" s="89"/>
      <c r="G8" s="89"/>
      <c r="H8" s="75"/>
      <c r="I8" s="76"/>
      <c r="J8" s="77"/>
      <c r="K8" s="25"/>
      <c r="L8" s="53"/>
      <c r="M8" s="54"/>
      <c r="N8" s="55"/>
      <c r="O8" s="56"/>
      <c r="P8" s="79"/>
      <c r="Q8" s="31"/>
      <c r="R8" s="58"/>
    </row>
    <row r="9" spans="1:18" ht="21" customHeight="1">
      <c r="A9" s="373">
        <v>2</v>
      </c>
      <c r="B9" s="378" t="s">
        <v>118</v>
      </c>
      <c r="C9" s="60" t="s">
        <v>746</v>
      </c>
      <c r="D9" s="297">
        <v>17</v>
      </c>
      <c r="E9" s="62" t="s">
        <v>102</v>
      </c>
      <c r="F9" s="62"/>
      <c r="G9" s="62"/>
      <c r="H9" s="84"/>
      <c r="I9" s="64"/>
      <c r="J9" s="85"/>
      <c r="K9" s="40"/>
      <c r="L9" s="67"/>
      <c r="M9" s="68"/>
      <c r="N9" s="69"/>
      <c r="O9" s="86"/>
      <c r="P9" s="87"/>
      <c r="Q9" s="46"/>
      <c r="R9" s="37"/>
    </row>
    <row r="10" spans="1:18" ht="21" customHeight="1">
      <c r="A10" s="375"/>
      <c r="B10" s="72"/>
      <c r="C10" s="16"/>
      <c r="D10" s="306"/>
      <c r="E10" s="74"/>
      <c r="F10" s="89"/>
      <c r="G10" s="89"/>
      <c r="H10" s="58"/>
      <c r="I10" s="76"/>
      <c r="J10" s="77"/>
      <c r="K10" s="25"/>
      <c r="L10" s="53"/>
      <c r="M10" s="54"/>
      <c r="N10" s="92"/>
      <c r="O10" s="56"/>
      <c r="P10" s="79"/>
      <c r="Q10" s="31"/>
      <c r="R10" s="58"/>
    </row>
    <row r="11" spans="1:18" ht="21" customHeight="1">
      <c r="A11" s="373">
        <v>3</v>
      </c>
      <c r="B11" s="378" t="s">
        <v>118</v>
      </c>
      <c r="C11" s="60" t="s">
        <v>747</v>
      </c>
      <c r="D11" s="297">
        <v>4</v>
      </c>
      <c r="E11" s="62" t="s">
        <v>102</v>
      </c>
      <c r="F11" s="62"/>
      <c r="G11" s="62"/>
      <c r="H11" s="84"/>
      <c r="I11" s="64"/>
      <c r="J11" s="85"/>
      <c r="K11" s="40"/>
      <c r="L11" s="67"/>
      <c r="M11" s="68"/>
      <c r="N11" s="69"/>
      <c r="O11" s="86"/>
      <c r="P11" s="93"/>
      <c r="Q11" s="46"/>
      <c r="R11" s="37"/>
    </row>
    <row r="12" spans="1:18" ht="21" customHeight="1">
      <c r="A12" s="375"/>
      <c r="B12" s="72"/>
      <c r="C12" s="16"/>
      <c r="D12" s="306"/>
      <c r="E12" s="74"/>
      <c r="F12" s="89"/>
      <c r="G12" s="89"/>
      <c r="H12" s="94"/>
      <c r="I12" s="76"/>
      <c r="J12" s="77"/>
      <c r="K12" s="25"/>
      <c r="L12" s="53"/>
      <c r="M12" s="54"/>
      <c r="N12" s="92"/>
      <c r="O12" s="56"/>
      <c r="P12" s="79"/>
      <c r="Q12" s="31"/>
      <c r="R12" s="58"/>
    </row>
    <row r="13" spans="1:18" ht="21" customHeight="1">
      <c r="A13" s="376">
        <v>4</v>
      </c>
      <c r="B13" s="378" t="s">
        <v>118</v>
      </c>
      <c r="C13" s="60" t="s">
        <v>748</v>
      </c>
      <c r="D13" s="297">
        <v>10</v>
      </c>
      <c r="E13" s="62" t="s">
        <v>102</v>
      </c>
      <c r="F13" s="62"/>
      <c r="G13" s="62"/>
      <c r="H13" s="37"/>
      <c r="I13" s="64"/>
      <c r="J13" s="85"/>
      <c r="K13" s="40"/>
      <c r="L13" s="67"/>
      <c r="M13" s="68"/>
      <c r="N13" s="69"/>
      <c r="O13" s="86"/>
      <c r="P13" s="93"/>
      <c r="Q13" s="46"/>
      <c r="R13" s="37"/>
    </row>
    <row r="14" spans="1:18" ht="21" customHeight="1">
      <c r="A14" s="377"/>
      <c r="B14" s="72"/>
      <c r="C14" s="48"/>
      <c r="D14" s="306"/>
      <c r="E14" s="74"/>
      <c r="F14" s="74"/>
      <c r="G14" s="74"/>
      <c r="H14" s="94"/>
      <c r="I14" s="76"/>
      <c r="J14" s="77"/>
      <c r="K14" s="25"/>
      <c r="L14" s="53"/>
      <c r="M14" s="54"/>
      <c r="N14" s="95"/>
      <c r="O14" s="96"/>
      <c r="P14" s="79"/>
      <c r="Q14" s="31"/>
      <c r="R14" s="58"/>
    </row>
    <row r="15" spans="1:18" ht="21" customHeight="1">
      <c r="A15" s="376">
        <v>5</v>
      </c>
      <c r="B15" s="81" t="s">
        <v>189</v>
      </c>
      <c r="C15" s="60" t="s">
        <v>190</v>
      </c>
      <c r="D15" s="297">
        <v>70</v>
      </c>
      <c r="E15" s="62" t="s">
        <v>102</v>
      </c>
      <c r="F15" s="97"/>
      <c r="G15" s="97"/>
      <c r="H15" s="98"/>
      <c r="I15" s="64"/>
      <c r="J15" s="85"/>
      <c r="K15" s="40"/>
      <c r="L15" s="67"/>
      <c r="M15" s="68"/>
      <c r="N15" s="43"/>
      <c r="O15" s="86"/>
      <c r="P15" s="93"/>
      <c r="Q15" s="46"/>
      <c r="R15" s="37"/>
    </row>
    <row r="16" spans="1:18" ht="21" customHeight="1">
      <c r="A16" s="375"/>
      <c r="B16" s="72"/>
      <c r="C16" s="48"/>
      <c r="D16" s="326"/>
      <c r="E16" s="74"/>
      <c r="F16" s="74"/>
      <c r="G16" s="74"/>
      <c r="H16" s="22"/>
      <c r="I16" s="76"/>
      <c r="J16" s="77"/>
      <c r="K16" s="25"/>
      <c r="L16" s="53"/>
      <c r="M16" s="54"/>
      <c r="N16" s="95"/>
      <c r="O16" s="96"/>
      <c r="P16" s="79"/>
      <c r="Q16" s="31"/>
      <c r="R16" s="58"/>
    </row>
    <row r="17" spans="1:18" ht="21" customHeight="1">
      <c r="A17" s="376">
        <v>6</v>
      </c>
      <c r="B17" s="378" t="s">
        <v>118</v>
      </c>
      <c r="C17" s="60" t="s">
        <v>191</v>
      </c>
      <c r="D17" s="297">
        <v>39</v>
      </c>
      <c r="E17" s="62" t="s">
        <v>102</v>
      </c>
      <c r="F17" s="97"/>
      <c r="G17" s="97"/>
      <c r="H17" s="100"/>
      <c r="I17" s="64"/>
      <c r="J17" s="85"/>
      <c r="K17" s="40"/>
      <c r="L17" s="67"/>
      <c r="M17" s="68"/>
      <c r="N17" s="43"/>
      <c r="O17" s="86"/>
      <c r="P17" s="93"/>
      <c r="Q17" s="46"/>
      <c r="R17" s="37"/>
    </row>
    <row r="18" spans="1:18" ht="21" customHeight="1">
      <c r="A18" s="377"/>
      <c r="B18" s="72"/>
      <c r="C18" s="48"/>
      <c r="D18" s="326"/>
      <c r="E18" s="74"/>
      <c r="F18" s="74"/>
      <c r="G18" s="74"/>
      <c r="H18" s="22"/>
      <c r="I18" s="76"/>
      <c r="J18" s="77"/>
      <c r="K18" s="25"/>
      <c r="L18" s="53"/>
      <c r="M18" s="54"/>
      <c r="N18" s="95"/>
      <c r="O18" s="96"/>
      <c r="P18" s="79"/>
      <c r="Q18" s="31"/>
      <c r="R18" s="58"/>
    </row>
    <row r="19" spans="1:18" ht="21" customHeight="1">
      <c r="A19" s="376">
        <v>7</v>
      </c>
      <c r="B19" s="378" t="s">
        <v>118</v>
      </c>
      <c r="C19" s="60" t="s">
        <v>192</v>
      </c>
      <c r="D19" s="297">
        <v>5</v>
      </c>
      <c r="E19" s="62" t="s">
        <v>102</v>
      </c>
      <c r="F19" s="97"/>
      <c r="G19" s="97"/>
      <c r="H19" s="63"/>
      <c r="I19" s="64"/>
      <c r="J19" s="85"/>
      <c r="K19" s="40"/>
      <c r="L19" s="67"/>
      <c r="M19" s="68"/>
      <c r="N19" s="101"/>
      <c r="O19" s="86"/>
      <c r="P19" s="102"/>
      <c r="Q19" s="46"/>
      <c r="R19" s="37"/>
    </row>
    <row r="20" spans="1:18" ht="21" customHeight="1">
      <c r="A20" s="375"/>
      <c r="B20" s="72"/>
      <c r="C20" s="48"/>
      <c r="D20" s="99"/>
      <c r="E20" s="74"/>
      <c r="F20" s="89"/>
      <c r="G20" s="89"/>
      <c r="H20" s="58"/>
      <c r="I20" s="76"/>
      <c r="J20" s="77"/>
      <c r="K20" s="25"/>
      <c r="L20" s="53"/>
      <c r="M20" s="54"/>
      <c r="N20" s="92"/>
      <c r="O20" s="56"/>
      <c r="P20" s="79"/>
      <c r="Q20" s="31"/>
      <c r="R20" s="58"/>
    </row>
    <row r="21" spans="1:18" ht="21" customHeight="1">
      <c r="A21" s="376">
        <v>8</v>
      </c>
      <c r="B21" s="81" t="s">
        <v>749</v>
      </c>
      <c r="C21" s="60" t="s">
        <v>1058</v>
      </c>
      <c r="D21" s="297">
        <v>285</v>
      </c>
      <c r="E21" s="62" t="s">
        <v>102</v>
      </c>
      <c r="F21" s="62"/>
      <c r="G21" s="62"/>
      <c r="H21" s="37"/>
      <c r="I21" s="64"/>
      <c r="J21" s="85"/>
      <c r="K21" s="40"/>
      <c r="L21" s="67"/>
      <c r="M21" s="68"/>
      <c r="N21" s="69"/>
      <c r="O21" s="86"/>
      <c r="P21" s="93"/>
      <c r="Q21" s="46"/>
      <c r="R21" s="37"/>
    </row>
    <row r="22" spans="1:18" ht="21" customHeight="1">
      <c r="A22" s="377"/>
      <c r="B22" s="72"/>
      <c r="C22" s="48"/>
      <c r="D22" s="306"/>
      <c r="E22" s="89"/>
      <c r="F22" s="74"/>
      <c r="G22" s="74"/>
      <c r="H22" s="22"/>
      <c r="I22" s="76"/>
      <c r="J22" s="77"/>
      <c r="K22" s="25"/>
      <c r="L22" s="53"/>
      <c r="M22" s="54"/>
      <c r="N22" s="78"/>
      <c r="O22" s="96"/>
      <c r="P22" s="79"/>
      <c r="Q22" s="31"/>
      <c r="R22" s="58"/>
    </row>
    <row r="23" spans="1:18" ht="21" customHeight="1">
      <c r="A23" s="376">
        <v>9</v>
      </c>
      <c r="B23" s="378" t="s">
        <v>118</v>
      </c>
      <c r="C23" s="60" t="s">
        <v>1059</v>
      </c>
      <c r="D23" s="297">
        <v>10</v>
      </c>
      <c r="E23" s="62" t="s">
        <v>102</v>
      </c>
      <c r="F23" s="97"/>
      <c r="G23" s="97"/>
      <c r="H23" s="63"/>
      <c r="I23" s="64"/>
      <c r="J23" s="85"/>
      <c r="K23" s="40"/>
      <c r="L23" s="67"/>
      <c r="M23" s="68"/>
      <c r="N23" s="43"/>
      <c r="O23" s="86"/>
      <c r="P23" s="93"/>
      <c r="Q23" s="46"/>
      <c r="R23" s="37"/>
    </row>
    <row r="24" spans="1:18" ht="21" customHeight="1">
      <c r="A24" s="377"/>
      <c r="B24" s="72"/>
      <c r="C24" s="48"/>
      <c r="D24" s="326"/>
      <c r="E24" s="89"/>
      <c r="F24" s="74"/>
      <c r="G24" s="74"/>
      <c r="H24" s="22"/>
      <c r="I24" s="76"/>
      <c r="J24" s="77"/>
      <c r="K24" s="25"/>
      <c r="L24" s="53"/>
      <c r="M24" s="54"/>
      <c r="N24" s="78"/>
      <c r="O24" s="96"/>
      <c r="P24" s="79"/>
      <c r="Q24" s="31"/>
      <c r="R24" s="58"/>
    </row>
    <row r="25" spans="1:18" ht="21" customHeight="1">
      <c r="A25" s="376">
        <v>10</v>
      </c>
      <c r="B25" s="81" t="s">
        <v>185</v>
      </c>
      <c r="C25" s="60" t="s">
        <v>227</v>
      </c>
      <c r="D25" s="297">
        <v>10</v>
      </c>
      <c r="E25" s="62" t="s">
        <v>126</v>
      </c>
      <c r="F25" s="97"/>
      <c r="G25" s="97"/>
      <c r="H25" s="63"/>
      <c r="I25" s="64"/>
      <c r="J25" s="85"/>
      <c r="K25" s="40"/>
      <c r="L25" s="67"/>
      <c r="M25" s="68"/>
      <c r="N25" s="43"/>
      <c r="O25" s="86"/>
      <c r="P25" s="93"/>
      <c r="Q25" s="46"/>
      <c r="R25" s="37"/>
    </row>
    <row r="26" spans="1:18" ht="21" customHeight="1">
      <c r="A26" s="375"/>
      <c r="B26" s="72"/>
      <c r="C26" s="48"/>
      <c r="D26" s="326"/>
      <c r="E26" s="89"/>
      <c r="F26" s="74"/>
      <c r="G26" s="74"/>
      <c r="H26" s="75"/>
      <c r="I26" s="76"/>
      <c r="J26" s="77"/>
      <c r="K26" s="25"/>
      <c r="L26" s="53"/>
      <c r="M26" s="54"/>
      <c r="N26" s="95"/>
      <c r="O26" s="96"/>
      <c r="P26" s="79"/>
      <c r="Q26" s="31"/>
      <c r="R26" s="58"/>
    </row>
    <row r="27" spans="1:18" ht="21" customHeight="1">
      <c r="A27" s="376">
        <v>11</v>
      </c>
      <c r="B27" s="81" t="s">
        <v>750</v>
      </c>
      <c r="C27" s="60" t="s">
        <v>215</v>
      </c>
      <c r="D27" s="297">
        <v>10</v>
      </c>
      <c r="E27" s="62" t="s">
        <v>126</v>
      </c>
      <c r="F27" s="97"/>
      <c r="G27" s="97"/>
      <c r="H27" s="84"/>
      <c r="I27" s="64"/>
      <c r="J27" s="85"/>
      <c r="K27" s="40"/>
      <c r="L27" s="67"/>
      <c r="M27" s="68"/>
      <c r="N27" s="105"/>
      <c r="O27" s="86"/>
      <c r="P27" s="93"/>
      <c r="Q27" s="46"/>
      <c r="R27" s="37"/>
    </row>
    <row r="28" spans="1:18" ht="21" customHeight="1">
      <c r="A28" s="375"/>
      <c r="B28" s="72"/>
      <c r="C28" s="48"/>
      <c r="D28" s="99"/>
      <c r="E28" s="89"/>
      <c r="F28" s="106"/>
      <c r="G28" s="106"/>
      <c r="H28" s="107"/>
      <c r="I28" s="76"/>
      <c r="J28" s="77"/>
      <c r="K28" s="25"/>
      <c r="L28" s="53"/>
      <c r="M28" s="54"/>
      <c r="N28" s="95"/>
      <c r="O28" s="96"/>
      <c r="P28" s="79"/>
      <c r="Q28" s="31"/>
      <c r="R28" s="58"/>
    </row>
    <row r="29" spans="1:18" ht="21" customHeight="1">
      <c r="A29" s="376">
        <v>12</v>
      </c>
      <c r="B29" s="81" t="s">
        <v>751</v>
      </c>
      <c r="C29" s="60" t="s">
        <v>752</v>
      </c>
      <c r="D29" s="297">
        <v>10</v>
      </c>
      <c r="E29" s="62" t="s">
        <v>126</v>
      </c>
      <c r="F29" s="108"/>
      <c r="G29" s="108"/>
      <c r="H29" s="37"/>
      <c r="I29" s="64"/>
      <c r="J29" s="85"/>
      <c r="K29" s="40"/>
      <c r="L29" s="67"/>
      <c r="M29" s="68"/>
      <c r="N29" s="43"/>
      <c r="O29" s="86"/>
      <c r="P29" s="93"/>
      <c r="Q29" s="46"/>
      <c r="R29" s="37"/>
    </row>
    <row r="30" spans="1:18" ht="21" customHeight="1">
      <c r="A30" s="375"/>
      <c r="B30" s="103"/>
      <c r="C30" s="48"/>
      <c r="D30" s="326"/>
      <c r="E30" s="89"/>
      <c r="F30" s="106"/>
      <c r="G30" s="106"/>
      <c r="H30" s="107"/>
      <c r="I30" s="76"/>
      <c r="J30" s="77"/>
      <c r="K30" s="25"/>
      <c r="L30" s="53"/>
      <c r="M30" s="54"/>
      <c r="N30" s="95"/>
      <c r="O30" s="96"/>
      <c r="P30" s="79"/>
      <c r="Q30" s="31"/>
      <c r="R30" s="58"/>
    </row>
    <row r="31" spans="1:18" ht="21" customHeight="1">
      <c r="A31" s="376">
        <v>13</v>
      </c>
      <c r="B31" s="385" t="s">
        <v>753</v>
      </c>
      <c r="C31" s="60"/>
      <c r="D31" s="297">
        <v>10</v>
      </c>
      <c r="E31" s="62" t="s">
        <v>1060</v>
      </c>
      <c r="F31" s="108"/>
      <c r="G31" s="108"/>
      <c r="H31" s="37"/>
      <c r="I31" s="64"/>
      <c r="J31" s="85"/>
      <c r="K31" s="40"/>
      <c r="L31" s="67"/>
      <c r="M31" s="68"/>
      <c r="N31" s="43"/>
      <c r="O31" s="86"/>
      <c r="P31" s="93"/>
      <c r="Q31" s="46"/>
      <c r="R31" s="37"/>
    </row>
    <row r="32" spans="1:18" ht="21" customHeight="1">
      <c r="A32" s="375"/>
      <c r="B32" s="103"/>
      <c r="C32" s="48"/>
      <c r="D32" s="326"/>
      <c r="E32" s="89"/>
      <c r="F32" s="106"/>
      <c r="G32" s="106"/>
      <c r="H32" s="58"/>
      <c r="I32" s="76"/>
      <c r="J32" s="77"/>
      <c r="K32" s="25"/>
      <c r="L32" s="53"/>
      <c r="M32" s="54"/>
      <c r="N32" s="95"/>
      <c r="O32" s="96"/>
      <c r="P32" s="79"/>
      <c r="Q32" s="31"/>
      <c r="R32" s="58"/>
    </row>
    <row r="33" spans="1:18" ht="21" customHeight="1">
      <c r="A33" s="376">
        <v>14</v>
      </c>
      <c r="B33" s="104" t="s">
        <v>193</v>
      </c>
      <c r="C33" s="60" t="s">
        <v>754</v>
      </c>
      <c r="D33" s="297">
        <v>1</v>
      </c>
      <c r="E33" s="62" t="s">
        <v>126</v>
      </c>
      <c r="F33" s="108"/>
      <c r="G33" s="108"/>
      <c r="H33" s="37"/>
      <c r="I33" s="64"/>
      <c r="J33" s="85"/>
      <c r="K33" s="40"/>
      <c r="L33" s="67"/>
      <c r="M33" s="68"/>
      <c r="N33" s="43"/>
      <c r="O33" s="86"/>
      <c r="P33" s="93"/>
      <c r="Q33" s="46"/>
      <c r="R33" s="37"/>
    </row>
    <row r="34" spans="1:18" ht="21" customHeight="1">
      <c r="A34" s="375"/>
      <c r="B34" s="103"/>
      <c r="C34" s="48"/>
      <c r="D34" s="326"/>
      <c r="E34" s="89"/>
      <c r="F34" s="106"/>
      <c r="G34" s="106"/>
      <c r="H34" s="58"/>
      <c r="I34" s="76"/>
      <c r="J34" s="77"/>
      <c r="K34" s="25"/>
      <c r="L34" s="53"/>
      <c r="M34" s="54"/>
      <c r="N34" s="95"/>
      <c r="O34" s="96"/>
      <c r="P34" s="79"/>
      <c r="Q34" s="31"/>
      <c r="R34" s="58"/>
    </row>
    <row r="35" spans="1:18" ht="21" customHeight="1">
      <c r="A35" s="376">
        <v>15</v>
      </c>
      <c r="B35" s="104" t="s">
        <v>755</v>
      </c>
      <c r="C35" s="60" t="s">
        <v>227</v>
      </c>
      <c r="D35" s="297">
        <v>1</v>
      </c>
      <c r="E35" s="62" t="s">
        <v>126</v>
      </c>
      <c r="F35" s="108"/>
      <c r="G35" s="108"/>
      <c r="H35" s="37"/>
      <c r="I35" s="64"/>
      <c r="J35" s="85"/>
      <c r="K35" s="40"/>
      <c r="L35" s="67"/>
      <c r="M35" s="68"/>
      <c r="N35" s="43"/>
      <c r="O35" s="86"/>
      <c r="P35" s="93"/>
      <c r="Q35" s="46"/>
      <c r="R35" s="37"/>
    </row>
    <row r="36" spans="1:18" ht="21" customHeight="1">
      <c r="A36" s="375"/>
      <c r="B36" s="72"/>
      <c r="C36" s="48"/>
      <c r="D36" s="326"/>
      <c r="E36" s="89"/>
      <c r="F36" s="89"/>
      <c r="G36" s="89"/>
      <c r="H36" s="94"/>
      <c r="I36" s="76"/>
      <c r="J36" s="77"/>
      <c r="K36" s="25"/>
      <c r="L36" s="53"/>
      <c r="M36" s="54"/>
      <c r="N36" s="95"/>
      <c r="O36" s="56"/>
      <c r="P36" s="79"/>
      <c r="Q36" s="31"/>
      <c r="R36" s="58"/>
    </row>
    <row r="37" spans="1:18" ht="21" customHeight="1">
      <c r="A37" s="376">
        <v>16</v>
      </c>
      <c r="B37" s="378" t="s">
        <v>118</v>
      </c>
      <c r="C37" s="60" t="s">
        <v>756</v>
      </c>
      <c r="D37" s="297">
        <v>1</v>
      </c>
      <c r="E37" s="62" t="s">
        <v>126</v>
      </c>
      <c r="F37" s="62"/>
      <c r="G37" s="62"/>
      <c r="H37" s="98"/>
      <c r="I37" s="64"/>
      <c r="J37" s="85"/>
      <c r="K37" s="40"/>
      <c r="L37" s="67"/>
      <c r="M37" s="68"/>
      <c r="N37" s="43"/>
      <c r="O37" s="86"/>
      <c r="P37" s="93"/>
      <c r="Q37" s="46"/>
      <c r="R37" s="37"/>
    </row>
    <row r="38" spans="1:18" ht="21" customHeight="1">
      <c r="A38" s="375"/>
      <c r="B38" s="72"/>
      <c r="C38" s="48"/>
      <c r="D38" s="326"/>
      <c r="E38" s="89"/>
      <c r="F38" s="89"/>
      <c r="G38" s="89"/>
      <c r="H38" s="94"/>
      <c r="I38" s="76"/>
      <c r="J38" s="77"/>
      <c r="K38" s="25"/>
      <c r="L38" s="53"/>
      <c r="M38" s="54"/>
      <c r="N38" s="95"/>
      <c r="O38" s="56"/>
      <c r="P38" s="79"/>
      <c r="Q38" s="31"/>
      <c r="R38" s="58"/>
    </row>
    <row r="39" spans="1:18" ht="21" customHeight="1">
      <c r="A39" s="376">
        <v>17</v>
      </c>
      <c r="B39" s="81" t="s">
        <v>757</v>
      </c>
      <c r="C39" s="60" t="s">
        <v>227</v>
      </c>
      <c r="D39" s="297">
        <v>11</v>
      </c>
      <c r="E39" s="62" t="s">
        <v>126</v>
      </c>
      <c r="F39" s="62"/>
      <c r="G39" s="62"/>
      <c r="H39" s="98"/>
      <c r="I39" s="64"/>
      <c r="J39" s="85"/>
      <c r="K39" s="40"/>
      <c r="L39" s="67"/>
      <c r="M39" s="68"/>
      <c r="N39" s="43"/>
      <c r="O39" s="86"/>
      <c r="P39" s="93"/>
      <c r="Q39" s="46"/>
      <c r="R39" s="37"/>
    </row>
    <row r="40" spans="1:18" ht="21" customHeight="1">
      <c r="A40" s="375"/>
      <c r="B40" s="72"/>
      <c r="C40" s="48"/>
      <c r="D40" s="326"/>
      <c r="E40" s="89"/>
      <c r="F40" s="106"/>
      <c r="G40" s="106"/>
      <c r="H40" s="22"/>
      <c r="I40" s="76"/>
      <c r="J40" s="77"/>
      <c r="K40" s="25"/>
      <c r="L40" s="53"/>
      <c r="M40" s="54"/>
      <c r="N40" s="95"/>
      <c r="O40" s="56"/>
      <c r="P40" s="79"/>
      <c r="Q40" s="31"/>
      <c r="R40" s="58"/>
    </row>
    <row r="41" spans="1:18" ht="21" customHeight="1">
      <c r="A41" s="376">
        <v>18</v>
      </c>
      <c r="B41" s="378" t="s">
        <v>118</v>
      </c>
      <c r="C41" s="60" t="s">
        <v>756</v>
      </c>
      <c r="D41" s="297">
        <v>1</v>
      </c>
      <c r="E41" s="62" t="s">
        <v>126</v>
      </c>
      <c r="F41" s="108"/>
      <c r="G41" s="108"/>
      <c r="H41" s="100"/>
      <c r="I41" s="64"/>
      <c r="J41" s="85"/>
      <c r="K41" s="40"/>
      <c r="L41" s="67"/>
      <c r="M41" s="68"/>
      <c r="N41" s="43"/>
      <c r="O41" s="86"/>
      <c r="P41" s="93"/>
      <c r="Q41" s="46"/>
      <c r="R41" s="37"/>
    </row>
    <row r="42" spans="1:18" ht="21" customHeight="1">
      <c r="A42" s="375"/>
      <c r="B42" s="72" t="s">
        <v>759</v>
      </c>
      <c r="C42" s="48"/>
      <c r="D42" s="326"/>
      <c r="E42" s="89"/>
      <c r="F42" s="106"/>
      <c r="G42" s="106"/>
      <c r="H42" s="22"/>
      <c r="I42" s="76"/>
      <c r="J42" s="77"/>
      <c r="K42" s="25"/>
      <c r="L42" s="53"/>
      <c r="M42" s="54"/>
      <c r="N42" s="95"/>
      <c r="O42" s="56"/>
      <c r="P42" s="79"/>
      <c r="Q42" s="109"/>
      <c r="R42" s="58"/>
    </row>
    <row r="43" spans="1:18" ht="21" customHeight="1">
      <c r="A43" s="376">
        <v>19</v>
      </c>
      <c r="B43" s="81" t="s">
        <v>758</v>
      </c>
      <c r="C43" s="60"/>
      <c r="D43" s="297">
        <v>1</v>
      </c>
      <c r="E43" s="62" t="s">
        <v>126</v>
      </c>
      <c r="F43" s="108"/>
      <c r="G43" s="108"/>
      <c r="H43" s="63"/>
      <c r="I43" s="64"/>
      <c r="J43" s="85"/>
      <c r="K43" s="40"/>
      <c r="L43" s="110"/>
      <c r="M43" s="54"/>
      <c r="N43" s="101"/>
      <c r="O43" s="111"/>
      <c r="P43" s="102"/>
      <c r="Q43" s="112"/>
      <c r="R43" s="94"/>
    </row>
    <row r="44" spans="1:18" ht="21" customHeight="1">
      <c r="A44" s="379"/>
      <c r="B44" s="72"/>
      <c r="C44" s="113"/>
      <c r="D44" s="303"/>
      <c r="E44" s="115"/>
      <c r="F44" s="116"/>
      <c r="G44" s="116"/>
      <c r="H44" s="117"/>
      <c r="I44" s="118"/>
      <c r="J44" s="119"/>
      <c r="K44" s="120"/>
      <c r="L44" s="121"/>
      <c r="M44" s="122"/>
      <c r="N44" s="92"/>
      <c r="O44" s="56"/>
      <c r="P44" s="79"/>
      <c r="Q44" s="31"/>
      <c r="R44" s="58"/>
    </row>
    <row r="45" spans="1:18" ht="21" customHeight="1" thickBot="1">
      <c r="A45" s="380">
        <v>20</v>
      </c>
      <c r="B45" s="273" t="s">
        <v>760</v>
      </c>
      <c r="C45" s="125" t="s">
        <v>761</v>
      </c>
      <c r="D45" s="305">
        <v>1</v>
      </c>
      <c r="E45" s="127" t="s">
        <v>101</v>
      </c>
      <c r="F45" s="128"/>
      <c r="G45" s="128"/>
      <c r="H45" s="129"/>
      <c r="I45" s="130"/>
      <c r="J45" s="131"/>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381">
        <v>21</v>
      </c>
      <c r="B47" s="33" t="s">
        <v>194</v>
      </c>
      <c r="C47" s="34" t="s">
        <v>762</v>
      </c>
      <c r="D47" s="35">
        <v>1</v>
      </c>
      <c r="E47" s="36" t="s">
        <v>101</v>
      </c>
      <c r="F47" s="36"/>
      <c r="G47" s="36"/>
      <c r="H47" s="37"/>
      <c r="I47" s="38"/>
      <c r="J47" s="39"/>
      <c r="K47" s="40"/>
      <c r="L47" s="41"/>
      <c r="M47" s="42"/>
      <c r="N47" s="43"/>
      <c r="O47" s="44"/>
      <c r="P47" s="45"/>
      <c r="Q47" s="46"/>
      <c r="R47" s="37"/>
    </row>
    <row r="48" spans="1:18" ht="21" customHeight="1">
      <c r="A48" s="379"/>
      <c r="B48" s="47"/>
      <c r="C48" s="48"/>
      <c r="D48" s="49"/>
      <c r="E48" s="89"/>
      <c r="F48" s="50"/>
      <c r="G48" s="50"/>
      <c r="H48" s="22"/>
      <c r="I48" s="51"/>
      <c r="J48" s="52"/>
      <c r="K48" s="25"/>
      <c r="L48" s="53"/>
      <c r="M48" s="54"/>
      <c r="N48" s="55"/>
      <c r="O48" s="56"/>
      <c r="P48" s="57"/>
      <c r="Q48" s="31"/>
      <c r="R48" s="58"/>
    </row>
    <row r="49" spans="1:18" ht="21" customHeight="1">
      <c r="A49" s="382">
        <v>22</v>
      </c>
      <c r="B49" s="59" t="s">
        <v>195</v>
      </c>
      <c r="C49" s="60"/>
      <c r="D49" s="297">
        <v>1</v>
      </c>
      <c r="E49" s="62" t="s">
        <v>127</v>
      </c>
      <c r="F49" s="62"/>
      <c r="G49" s="62"/>
      <c r="H49" s="63"/>
      <c r="I49" s="64"/>
      <c r="J49" s="85"/>
      <c r="K49" s="66"/>
      <c r="L49" s="67"/>
      <c r="M49" s="68"/>
      <c r="N49" s="69"/>
      <c r="O49" s="44"/>
      <c r="P49" s="70"/>
      <c r="Q49" s="46"/>
      <c r="R49" s="37"/>
    </row>
    <row r="50" spans="1:18" ht="21" customHeight="1">
      <c r="A50" s="383"/>
      <c r="B50" s="72"/>
      <c r="C50" s="16"/>
      <c r="D50" s="49"/>
      <c r="E50" s="89"/>
      <c r="F50" s="74"/>
      <c r="G50" s="74"/>
      <c r="H50" s="75"/>
      <c r="I50" s="140"/>
      <c r="J50" s="116"/>
      <c r="K50" s="25"/>
      <c r="L50" s="53"/>
      <c r="M50" s="54"/>
      <c r="N50" s="78"/>
      <c r="O50" s="56"/>
      <c r="P50" s="79"/>
      <c r="Q50" s="31"/>
      <c r="R50" s="58"/>
    </row>
    <row r="51" spans="1:18" ht="21" customHeight="1">
      <c r="A51" s="384">
        <v>23</v>
      </c>
      <c r="B51" s="81" t="s">
        <v>140</v>
      </c>
      <c r="C51" s="60"/>
      <c r="D51" s="297">
        <v>1</v>
      </c>
      <c r="E51" s="62" t="s">
        <v>127</v>
      </c>
      <c r="F51" s="83"/>
      <c r="G51" s="83"/>
      <c r="H51" s="84"/>
      <c r="I51" s="64"/>
      <c r="J51" s="85"/>
      <c r="K51" s="40"/>
      <c r="L51" s="67"/>
      <c r="M51" s="68"/>
      <c r="N51" s="43"/>
      <c r="O51" s="86"/>
      <c r="P51" s="87"/>
      <c r="Q51" s="46"/>
      <c r="R51" s="37"/>
    </row>
    <row r="52" spans="1:18" ht="21" customHeight="1">
      <c r="A52" s="383"/>
      <c r="B52" s="72"/>
      <c r="C52" s="48"/>
      <c r="D52" s="49"/>
      <c r="E52" s="89"/>
      <c r="F52" s="89"/>
      <c r="G52" s="89"/>
      <c r="H52" s="75"/>
      <c r="I52" s="76"/>
      <c r="J52" s="77"/>
      <c r="K52" s="25"/>
      <c r="L52" s="53"/>
      <c r="M52" s="54"/>
      <c r="N52" s="55"/>
      <c r="O52" s="56"/>
      <c r="P52" s="79"/>
      <c r="Q52" s="31"/>
      <c r="R52" s="58"/>
    </row>
    <row r="53" spans="1:18" ht="21" customHeight="1">
      <c r="A53" s="384">
        <v>24</v>
      </c>
      <c r="B53" s="81" t="s">
        <v>763</v>
      </c>
      <c r="C53" s="60"/>
      <c r="D53" s="297">
        <v>1</v>
      </c>
      <c r="E53" s="62" t="s">
        <v>127</v>
      </c>
      <c r="F53" s="62"/>
      <c r="G53" s="62"/>
      <c r="H53" s="84"/>
      <c r="I53" s="64"/>
      <c r="J53" s="85"/>
      <c r="K53" s="40"/>
      <c r="L53" s="67"/>
      <c r="M53" s="68"/>
      <c r="N53" s="69"/>
      <c r="O53" s="86"/>
      <c r="P53" s="87"/>
      <c r="Q53" s="46"/>
      <c r="R53" s="37"/>
    </row>
    <row r="54" spans="1:18" ht="21" customHeight="1">
      <c r="A54" s="379"/>
      <c r="B54" s="72"/>
      <c r="C54" s="48"/>
      <c r="D54" s="49"/>
      <c r="E54" s="89"/>
      <c r="F54" s="89"/>
      <c r="G54" s="89"/>
      <c r="H54" s="58"/>
      <c r="I54" s="76"/>
      <c r="J54" s="77"/>
      <c r="K54" s="25"/>
      <c r="L54" s="53"/>
      <c r="M54" s="54"/>
      <c r="N54" s="92"/>
      <c r="O54" s="56"/>
      <c r="P54" s="79"/>
      <c r="Q54" s="31"/>
      <c r="R54" s="58"/>
    </row>
    <row r="55" spans="1:18" ht="21" customHeight="1">
      <c r="A55" s="80">
        <v>25</v>
      </c>
      <c r="B55" s="81" t="s">
        <v>196</v>
      </c>
      <c r="C55" s="60" t="s">
        <v>197</v>
      </c>
      <c r="D55" s="297">
        <v>1</v>
      </c>
      <c r="E55" s="62" t="s">
        <v>127</v>
      </c>
      <c r="F55" s="62"/>
      <c r="G55" s="62"/>
      <c r="H55" s="84"/>
      <c r="I55" s="64"/>
      <c r="J55" s="85"/>
      <c r="K55" s="40"/>
      <c r="L55" s="67"/>
      <c r="M55" s="68"/>
      <c r="N55" s="69"/>
      <c r="O55" s="86"/>
      <c r="P55" s="93"/>
      <c r="Q55" s="46"/>
      <c r="R55" s="37"/>
    </row>
    <row r="56" spans="1:18" ht="21" customHeight="1">
      <c r="A56" s="17"/>
      <c r="B56" s="72"/>
      <c r="C56" s="48"/>
      <c r="D56" s="49"/>
      <c r="E56" s="89"/>
      <c r="F56" s="89"/>
      <c r="G56" s="89"/>
      <c r="H56" s="94"/>
      <c r="I56" s="76"/>
      <c r="J56" s="77"/>
      <c r="K56" s="25"/>
      <c r="L56" s="53"/>
      <c r="M56" s="54"/>
      <c r="N56" s="92"/>
      <c r="O56" s="56"/>
      <c r="P56" s="79"/>
      <c r="Q56" s="31"/>
      <c r="R56" s="58"/>
    </row>
    <row r="57" spans="1:18" ht="21" customHeight="1">
      <c r="A57" s="13">
        <v>26</v>
      </c>
      <c r="B57" s="81" t="s">
        <v>198</v>
      </c>
      <c r="C57" s="60"/>
      <c r="D57" s="297">
        <v>1</v>
      </c>
      <c r="E57" s="62" t="s">
        <v>127</v>
      </c>
      <c r="F57" s="62"/>
      <c r="G57" s="62"/>
      <c r="H57" s="37"/>
      <c r="I57" s="64"/>
      <c r="J57" s="85"/>
      <c r="K57" s="40"/>
      <c r="L57" s="67"/>
      <c r="M57" s="68"/>
      <c r="N57" s="69"/>
      <c r="O57" s="86"/>
      <c r="P57" s="93"/>
      <c r="Q57" s="46"/>
      <c r="R57" s="37"/>
    </row>
    <row r="58" spans="1:18" ht="21" customHeight="1">
      <c r="A58" s="18"/>
      <c r="B58" s="72"/>
      <c r="C58" s="48"/>
      <c r="D58" s="49"/>
      <c r="E58" s="89"/>
      <c r="F58" s="74"/>
      <c r="G58" s="74"/>
      <c r="H58" s="94"/>
      <c r="I58" s="76"/>
      <c r="J58" s="77"/>
      <c r="K58" s="25"/>
      <c r="L58" s="53"/>
      <c r="M58" s="54"/>
      <c r="N58" s="95"/>
      <c r="O58" s="96"/>
      <c r="P58" s="79"/>
      <c r="Q58" s="31"/>
      <c r="R58" s="58"/>
    </row>
    <row r="59" spans="1:18" ht="21" customHeight="1">
      <c r="A59" s="13">
        <v>27</v>
      </c>
      <c r="B59" s="81" t="s">
        <v>199</v>
      </c>
      <c r="C59" s="14"/>
      <c r="D59" s="297">
        <v>1</v>
      </c>
      <c r="E59" s="62" t="s">
        <v>127</v>
      </c>
      <c r="F59" s="97"/>
      <c r="G59" s="97"/>
      <c r="H59" s="98"/>
      <c r="I59" s="64"/>
      <c r="J59" s="85"/>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c r="B61" s="81"/>
      <c r="C61" s="60"/>
      <c r="D61" s="61"/>
      <c r="E61" s="62"/>
      <c r="F61" s="97"/>
      <c r="G61" s="97"/>
      <c r="H61" s="100"/>
      <c r="I61" s="64"/>
      <c r="J61" s="85"/>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c r="B63" s="81"/>
      <c r="C63" s="60"/>
      <c r="D63" s="61"/>
      <c r="E63" s="62"/>
      <c r="F63" s="97"/>
      <c r="G63" s="97"/>
      <c r="H63" s="63"/>
      <c r="I63" s="64"/>
      <c r="J63" s="85"/>
      <c r="K63" s="40"/>
      <c r="L63" s="67"/>
      <c r="M63" s="68"/>
      <c r="N63" s="101"/>
      <c r="O63" s="86"/>
      <c r="P63" s="102"/>
      <c r="Q63" s="46"/>
      <c r="R63" s="37"/>
    </row>
    <row r="64" spans="1:18" ht="21" customHeight="1">
      <c r="A64" s="17"/>
      <c r="B64" s="72"/>
      <c r="C64" s="48"/>
      <c r="D64" s="99"/>
      <c r="E64" s="89"/>
      <c r="F64" s="89"/>
      <c r="G64" s="89"/>
      <c r="H64" s="58"/>
      <c r="I64" s="76"/>
      <c r="J64" s="77"/>
      <c r="K64" s="25"/>
      <c r="L64" s="53"/>
      <c r="M64" s="54"/>
      <c r="N64" s="92"/>
      <c r="O64" s="56"/>
      <c r="P64" s="79"/>
      <c r="Q64" s="31"/>
      <c r="R64" s="58"/>
    </row>
    <row r="65" spans="1:18" ht="21" customHeight="1">
      <c r="A65" s="13"/>
      <c r="B65" s="81"/>
      <c r="C65" s="60"/>
      <c r="D65" s="61"/>
      <c r="E65" s="62"/>
      <c r="F65" s="62"/>
      <c r="G65" s="62"/>
      <c r="H65" s="37"/>
      <c r="I65" s="64"/>
      <c r="J65" s="85"/>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c r="B67" s="81"/>
      <c r="C67" s="60"/>
      <c r="D67" s="61"/>
      <c r="E67" s="62"/>
      <c r="F67" s="97"/>
      <c r="G67" s="97"/>
      <c r="H67" s="63"/>
      <c r="I67" s="64"/>
      <c r="J67" s="85"/>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c r="B69" s="81"/>
      <c r="C69" s="60"/>
      <c r="D69" s="61"/>
      <c r="E69" s="62"/>
      <c r="F69" s="97"/>
      <c r="G69" s="97"/>
      <c r="H69" s="63"/>
      <c r="I69" s="64"/>
      <c r="J69" s="85"/>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c r="B71" s="104"/>
      <c r="C71" s="60"/>
      <c r="D71" s="61"/>
      <c r="E71" s="62"/>
      <c r="F71" s="97"/>
      <c r="G71" s="97"/>
      <c r="H71" s="84"/>
      <c r="I71" s="64"/>
      <c r="J71" s="85"/>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c r="B73" s="104"/>
      <c r="C73" s="60"/>
      <c r="D73" s="61"/>
      <c r="E73" s="62"/>
      <c r="F73" s="108"/>
      <c r="G73" s="108"/>
      <c r="H73" s="37"/>
      <c r="I73" s="64"/>
      <c r="J73" s="85"/>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t="s">
        <v>18</v>
      </c>
      <c r="C89" s="125"/>
      <c r="D89" s="126"/>
      <c r="E89" s="127"/>
      <c r="F89" s="128"/>
      <c r="G89" s="128"/>
      <c r="H89" s="129"/>
      <c r="I89" s="130"/>
      <c r="J89" s="131"/>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3"/>
  </sheetPr>
  <dimension ref="A1:Q64"/>
  <sheetViews>
    <sheetView view="pageBreakPreview" zoomScale="115" zoomScaleNormal="115" zoomScaleSheetLayoutView="115" workbookViewId="0">
      <selection activeCell="O9" sqref="O9"/>
    </sheetView>
  </sheetViews>
  <sheetFormatPr defaultColWidth="7" defaultRowHeight="10.5"/>
  <cols>
    <col min="1" max="1" width="1.375" style="144" customWidth="1"/>
    <col min="2" max="2" width="1" style="144" customWidth="1"/>
    <col min="3" max="3" width="11.125" style="144" customWidth="1"/>
    <col min="4" max="4" width="18" style="144" customWidth="1"/>
    <col min="5" max="5" width="3.75" style="144" customWidth="1"/>
    <col min="6" max="6" width="8.125" style="144" customWidth="1"/>
    <col min="7" max="7" width="6.625" style="144" customWidth="1"/>
    <col min="8" max="9" width="8.25" style="144" customWidth="1"/>
    <col min="10" max="10" width="2.875" style="144" customWidth="1"/>
    <col min="11" max="11" width="14.75" style="144" customWidth="1"/>
    <col min="12" max="13" width="7.125" style="144" customWidth="1"/>
    <col min="14" max="17" width="10.625" style="144" customWidth="1"/>
    <col min="18" max="256" width="7" style="144"/>
    <col min="257" max="257" width="1.375" style="144" customWidth="1"/>
    <col min="258" max="258" width="1" style="144" customWidth="1"/>
    <col min="259" max="259" width="11.125" style="144" customWidth="1"/>
    <col min="260" max="260" width="18" style="144" customWidth="1"/>
    <col min="261" max="261" width="3.75" style="144" customWidth="1"/>
    <col min="262" max="262" width="8.125" style="144" customWidth="1"/>
    <col min="263" max="263" width="6.625" style="144" customWidth="1"/>
    <col min="264" max="265" width="8.25" style="144" customWidth="1"/>
    <col min="266" max="266" width="2.875" style="144" customWidth="1"/>
    <col min="267" max="267" width="14.75" style="144" customWidth="1"/>
    <col min="268" max="512" width="7" style="144"/>
    <col min="513" max="513" width="1.375" style="144" customWidth="1"/>
    <col min="514" max="514" width="1" style="144" customWidth="1"/>
    <col min="515" max="515" width="11.125" style="144" customWidth="1"/>
    <col min="516" max="516" width="18" style="144" customWidth="1"/>
    <col min="517" max="517" width="3.75" style="144" customWidth="1"/>
    <col min="518" max="518" width="8.125" style="144" customWidth="1"/>
    <col min="519" max="519" width="6.625" style="144" customWidth="1"/>
    <col min="520" max="521" width="8.25" style="144" customWidth="1"/>
    <col min="522" max="522" width="2.875" style="144" customWidth="1"/>
    <col min="523" max="523" width="14.75" style="144" customWidth="1"/>
    <col min="524" max="768" width="7" style="144"/>
    <col min="769" max="769" width="1.375" style="144" customWidth="1"/>
    <col min="770" max="770" width="1" style="144" customWidth="1"/>
    <col min="771" max="771" width="11.125" style="144" customWidth="1"/>
    <col min="772" max="772" width="18" style="144" customWidth="1"/>
    <col min="773" max="773" width="3.75" style="144" customWidth="1"/>
    <col min="774" max="774" width="8.125" style="144" customWidth="1"/>
    <col min="775" max="775" width="6.625" style="144" customWidth="1"/>
    <col min="776" max="777" width="8.25" style="144" customWidth="1"/>
    <col min="778" max="778" width="2.875" style="144" customWidth="1"/>
    <col min="779" max="779" width="14.75" style="144" customWidth="1"/>
    <col min="780" max="1024" width="7" style="144"/>
    <col min="1025" max="1025" width="1.375" style="144" customWidth="1"/>
    <col min="1026" max="1026" width="1" style="144" customWidth="1"/>
    <col min="1027" max="1027" width="11.125" style="144" customWidth="1"/>
    <col min="1028" max="1028" width="18" style="144" customWidth="1"/>
    <col min="1029" max="1029" width="3.75" style="144" customWidth="1"/>
    <col min="1030" max="1030" width="8.125" style="144" customWidth="1"/>
    <col min="1031" max="1031" width="6.625" style="144" customWidth="1"/>
    <col min="1032" max="1033" width="8.25" style="144" customWidth="1"/>
    <col min="1034" max="1034" width="2.875" style="144" customWidth="1"/>
    <col min="1035" max="1035" width="14.75" style="144" customWidth="1"/>
    <col min="1036" max="1280" width="7" style="144"/>
    <col min="1281" max="1281" width="1.375" style="144" customWidth="1"/>
    <col min="1282" max="1282" width="1" style="144" customWidth="1"/>
    <col min="1283" max="1283" width="11.125" style="144" customWidth="1"/>
    <col min="1284" max="1284" width="18" style="144" customWidth="1"/>
    <col min="1285" max="1285" width="3.75" style="144" customWidth="1"/>
    <col min="1286" max="1286" width="8.125" style="144" customWidth="1"/>
    <col min="1287" max="1287" width="6.625" style="144" customWidth="1"/>
    <col min="1288" max="1289" width="8.25" style="144" customWidth="1"/>
    <col min="1290" max="1290" width="2.875" style="144" customWidth="1"/>
    <col min="1291" max="1291" width="14.75" style="144" customWidth="1"/>
    <col min="1292" max="1536" width="7" style="144"/>
    <col min="1537" max="1537" width="1.375" style="144" customWidth="1"/>
    <col min="1538" max="1538" width="1" style="144" customWidth="1"/>
    <col min="1539" max="1539" width="11.125" style="144" customWidth="1"/>
    <col min="1540" max="1540" width="18" style="144" customWidth="1"/>
    <col min="1541" max="1541" width="3.75" style="144" customWidth="1"/>
    <col min="1542" max="1542" width="8.125" style="144" customWidth="1"/>
    <col min="1543" max="1543" width="6.625" style="144" customWidth="1"/>
    <col min="1544" max="1545" width="8.25" style="144" customWidth="1"/>
    <col min="1546" max="1546" width="2.875" style="144" customWidth="1"/>
    <col min="1547" max="1547" width="14.75" style="144" customWidth="1"/>
    <col min="1548" max="1792" width="7" style="144"/>
    <col min="1793" max="1793" width="1.375" style="144" customWidth="1"/>
    <col min="1794" max="1794" width="1" style="144" customWidth="1"/>
    <col min="1795" max="1795" width="11.125" style="144" customWidth="1"/>
    <col min="1796" max="1796" width="18" style="144" customWidth="1"/>
    <col min="1797" max="1797" width="3.75" style="144" customWidth="1"/>
    <col min="1798" max="1798" width="8.125" style="144" customWidth="1"/>
    <col min="1799" max="1799" width="6.625" style="144" customWidth="1"/>
    <col min="1800" max="1801" width="8.25" style="144" customWidth="1"/>
    <col min="1802" max="1802" width="2.875" style="144" customWidth="1"/>
    <col min="1803" max="1803" width="14.75" style="144" customWidth="1"/>
    <col min="1804" max="2048" width="7" style="144"/>
    <col min="2049" max="2049" width="1.375" style="144" customWidth="1"/>
    <col min="2050" max="2050" width="1" style="144" customWidth="1"/>
    <col min="2051" max="2051" width="11.125" style="144" customWidth="1"/>
    <col min="2052" max="2052" width="18" style="144" customWidth="1"/>
    <col min="2053" max="2053" width="3.75" style="144" customWidth="1"/>
    <col min="2054" max="2054" width="8.125" style="144" customWidth="1"/>
    <col min="2055" max="2055" width="6.625" style="144" customWidth="1"/>
    <col min="2056" max="2057" width="8.25" style="144" customWidth="1"/>
    <col min="2058" max="2058" width="2.875" style="144" customWidth="1"/>
    <col min="2059" max="2059" width="14.75" style="144" customWidth="1"/>
    <col min="2060" max="2304" width="7" style="144"/>
    <col min="2305" max="2305" width="1.375" style="144" customWidth="1"/>
    <col min="2306" max="2306" width="1" style="144" customWidth="1"/>
    <col min="2307" max="2307" width="11.125" style="144" customWidth="1"/>
    <col min="2308" max="2308" width="18" style="144" customWidth="1"/>
    <col min="2309" max="2309" width="3.75" style="144" customWidth="1"/>
    <col min="2310" max="2310" width="8.125" style="144" customWidth="1"/>
    <col min="2311" max="2311" width="6.625" style="144" customWidth="1"/>
    <col min="2312" max="2313" width="8.25" style="144" customWidth="1"/>
    <col min="2314" max="2314" width="2.875" style="144" customWidth="1"/>
    <col min="2315" max="2315" width="14.75" style="144" customWidth="1"/>
    <col min="2316" max="2560" width="7" style="144"/>
    <col min="2561" max="2561" width="1.375" style="144" customWidth="1"/>
    <col min="2562" max="2562" width="1" style="144" customWidth="1"/>
    <col min="2563" max="2563" width="11.125" style="144" customWidth="1"/>
    <col min="2564" max="2564" width="18" style="144" customWidth="1"/>
    <col min="2565" max="2565" width="3.75" style="144" customWidth="1"/>
    <col min="2566" max="2566" width="8.125" style="144" customWidth="1"/>
    <col min="2567" max="2567" width="6.625" style="144" customWidth="1"/>
    <col min="2568" max="2569" width="8.25" style="144" customWidth="1"/>
    <col min="2570" max="2570" width="2.875" style="144" customWidth="1"/>
    <col min="2571" max="2571" width="14.75" style="144" customWidth="1"/>
    <col min="2572" max="2816" width="7" style="144"/>
    <col min="2817" max="2817" width="1.375" style="144" customWidth="1"/>
    <col min="2818" max="2818" width="1" style="144" customWidth="1"/>
    <col min="2819" max="2819" width="11.125" style="144" customWidth="1"/>
    <col min="2820" max="2820" width="18" style="144" customWidth="1"/>
    <col min="2821" max="2821" width="3.75" style="144" customWidth="1"/>
    <col min="2822" max="2822" width="8.125" style="144" customWidth="1"/>
    <col min="2823" max="2823" width="6.625" style="144" customWidth="1"/>
    <col min="2824" max="2825" width="8.25" style="144" customWidth="1"/>
    <col min="2826" max="2826" width="2.875" style="144" customWidth="1"/>
    <col min="2827" max="2827" width="14.75" style="144" customWidth="1"/>
    <col min="2828" max="3072" width="7" style="144"/>
    <col min="3073" max="3073" width="1.375" style="144" customWidth="1"/>
    <col min="3074" max="3074" width="1" style="144" customWidth="1"/>
    <col min="3075" max="3075" width="11.125" style="144" customWidth="1"/>
    <col min="3076" max="3076" width="18" style="144" customWidth="1"/>
    <col min="3077" max="3077" width="3.75" style="144" customWidth="1"/>
    <col min="3078" max="3078" width="8.125" style="144" customWidth="1"/>
    <col min="3079" max="3079" width="6.625" style="144" customWidth="1"/>
    <col min="3080" max="3081" width="8.25" style="144" customWidth="1"/>
    <col min="3082" max="3082" width="2.875" style="144" customWidth="1"/>
    <col min="3083" max="3083" width="14.75" style="144" customWidth="1"/>
    <col min="3084" max="3328" width="7" style="144"/>
    <col min="3329" max="3329" width="1.375" style="144" customWidth="1"/>
    <col min="3330" max="3330" width="1" style="144" customWidth="1"/>
    <col min="3331" max="3331" width="11.125" style="144" customWidth="1"/>
    <col min="3332" max="3332" width="18" style="144" customWidth="1"/>
    <col min="3333" max="3333" width="3.75" style="144" customWidth="1"/>
    <col min="3334" max="3334" width="8.125" style="144" customWidth="1"/>
    <col min="3335" max="3335" width="6.625" style="144" customWidth="1"/>
    <col min="3336" max="3337" width="8.25" style="144" customWidth="1"/>
    <col min="3338" max="3338" width="2.875" style="144" customWidth="1"/>
    <col min="3339" max="3339" width="14.75" style="144" customWidth="1"/>
    <col min="3340" max="3584" width="7" style="144"/>
    <col min="3585" max="3585" width="1.375" style="144" customWidth="1"/>
    <col min="3586" max="3586" width="1" style="144" customWidth="1"/>
    <col min="3587" max="3587" width="11.125" style="144" customWidth="1"/>
    <col min="3588" max="3588" width="18" style="144" customWidth="1"/>
    <col min="3589" max="3589" width="3.75" style="144" customWidth="1"/>
    <col min="3590" max="3590" width="8.125" style="144" customWidth="1"/>
    <col min="3591" max="3591" width="6.625" style="144" customWidth="1"/>
    <col min="3592" max="3593" width="8.25" style="144" customWidth="1"/>
    <col min="3594" max="3594" width="2.875" style="144" customWidth="1"/>
    <col min="3595" max="3595" width="14.75" style="144" customWidth="1"/>
    <col min="3596" max="3840" width="7" style="144"/>
    <col min="3841" max="3841" width="1.375" style="144" customWidth="1"/>
    <col min="3842" max="3842" width="1" style="144" customWidth="1"/>
    <col min="3843" max="3843" width="11.125" style="144" customWidth="1"/>
    <col min="3844" max="3844" width="18" style="144" customWidth="1"/>
    <col min="3845" max="3845" width="3.75" style="144" customWidth="1"/>
    <col min="3846" max="3846" width="8.125" style="144" customWidth="1"/>
    <col min="3847" max="3847" width="6.625" style="144" customWidth="1"/>
    <col min="3848" max="3849" width="8.25" style="144" customWidth="1"/>
    <col min="3850" max="3850" width="2.875" style="144" customWidth="1"/>
    <col min="3851" max="3851" width="14.75" style="144" customWidth="1"/>
    <col min="3852" max="4096" width="7" style="144"/>
    <col min="4097" max="4097" width="1.375" style="144" customWidth="1"/>
    <col min="4098" max="4098" width="1" style="144" customWidth="1"/>
    <col min="4099" max="4099" width="11.125" style="144" customWidth="1"/>
    <col min="4100" max="4100" width="18" style="144" customWidth="1"/>
    <col min="4101" max="4101" width="3.75" style="144" customWidth="1"/>
    <col min="4102" max="4102" width="8.125" style="144" customWidth="1"/>
    <col min="4103" max="4103" width="6.625" style="144" customWidth="1"/>
    <col min="4104" max="4105" width="8.25" style="144" customWidth="1"/>
    <col min="4106" max="4106" width="2.875" style="144" customWidth="1"/>
    <col min="4107" max="4107" width="14.75" style="144" customWidth="1"/>
    <col min="4108" max="4352" width="7" style="144"/>
    <col min="4353" max="4353" width="1.375" style="144" customWidth="1"/>
    <col min="4354" max="4354" width="1" style="144" customWidth="1"/>
    <col min="4355" max="4355" width="11.125" style="144" customWidth="1"/>
    <col min="4356" max="4356" width="18" style="144" customWidth="1"/>
    <col min="4357" max="4357" width="3.75" style="144" customWidth="1"/>
    <col min="4358" max="4358" width="8.125" style="144" customWidth="1"/>
    <col min="4359" max="4359" width="6.625" style="144" customWidth="1"/>
    <col min="4360" max="4361" width="8.25" style="144" customWidth="1"/>
    <col min="4362" max="4362" width="2.875" style="144" customWidth="1"/>
    <col min="4363" max="4363" width="14.75" style="144" customWidth="1"/>
    <col min="4364" max="4608" width="7" style="144"/>
    <col min="4609" max="4609" width="1.375" style="144" customWidth="1"/>
    <col min="4610" max="4610" width="1" style="144" customWidth="1"/>
    <col min="4611" max="4611" width="11.125" style="144" customWidth="1"/>
    <col min="4612" max="4612" width="18" style="144" customWidth="1"/>
    <col min="4613" max="4613" width="3.75" style="144" customWidth="1"/>
    <col min="4614" max="4614" width="8.125" style="144" customWidth="1"/>
    <col min="4615" max="4615" width="6.625" style="144" customWidth="1"/>
    <col min="4616" max="4617" width="8.25" style="144" customWidth="1"/>
    <col min="4618" max="4618" width="2.875" style="144" customWidth="1"/>
    <col min="4619" max="4619" width="14.75" style="144" customWidth="1"/>
    <col min="4620" max="4864" width="7" style="144"/>
    <col min="4865" max="4865" width="1.375" style="144" customWidth="1"/>
    <col min="4866" max="4866" width="1" style="144" customWidth="1"/>
    <col min="4867" max="4867" width="11.125" style="144" customWidth="1"/>
    <col min="4868" max="4868" width="18" style="144" customWidth="1"/>
    <col min="4869" max="4869" width="3.75" style="144" customWidth="1"/>
    <col min="4870" max="4870" width="8.125" style="144" customWidth="1"/>
    <col min="4871" max="4871" width="6.625" style="144" customWidth="1"/>
    <col min="4872" max="4873" width="8.25" style="144" customWidth="1"/>
    <col min="4874" max="4874" width="2.875" style="144" customWidth="1"/>
    <col min="4875" max="4875" width="14.75" style="144" customWidth="1"/>
    <col min="4876" max="5120" width="7" style="144"/>
    <col min="5121" max="5121" width="1.375" style="144" customWidth="1"/>
    <col min="5122" max="5122" width="1" style="144" customWidth="1"/>
    <col min="5123" max="5123" width="11.125" style="144" customWidth="1"/>
    <col min="5124" max="5124" width="18" style="144" customWidth="1"/>
    <col min="5125" max="5125" width="3.75" style="144" customWidth="1"/>
    <col min="5126" max="5126" width="8.125" style="144" customWidth="1"/>
    <col min="5127" max="5127" width="6.625" style="144" customWidth="1"/>
    <col min="5128" max="5129" width="8.25" style="144" customWidth="1"/>
    <col min="5130" max="5130" width="2.875" style="144" customWidth="1"/>
    <col min="5131" max="5131" width="14.75" style="144" customWidth="1"/>
    <col min="5132" max="5376" width="7" style="144"/>
    <col min="5377" max="5377" width="1.375" style="144" customWidth="1"/>
    <col min="5378" max="5378" width="1" style="144" customWidth="1"/>
    <col min="5379" max="5379" width="11.125" style="144" customWidth="1"/>
    <col min="5380" max="5380" width="18" style="144" customWidth="1"/>
    <col min="5381" max="5381" width="3.75" style="144" customWidth="1"/>
    <col min="5382" max="5382" width="8.125" style="144" customWidth="1"/>
    <col min="5383" max="5383" width="6.625" style="144" customWidth="1"/>
    <col min="5384" max="5385" width="8.25" style="144" customWidth="1"/>
    <col min="5386" max="5386" width="2.875" style="144" customWidth="1"/>
    <col min="5387" max="5387" width="14.75" style="144" customWidth="1"/>
    <col min="5388" max="5632" width="7" style="144"/>
    <col min="5633" max="5633" width="1.375" style="144" customWidth="1"/>
    <col min="5634" max="5634" width="1" style="144" customWidth="1"/>
    <col min="5635" max="5635" width="11.125" style="144" customWidth="1"/>
    <col min="5636" max="5636" width="18" style="144" customWidth="1"/>
    <col min="5637" max="5637" width="3.75" style="144" customWidth="1"/>
    <col min="5638" max="5638" width="8.125" style="144" customWidth="1"/>
    <col min="5639" max="5639" width="6.625" style="144" customWidth="1"/>
    <col min="5640" max="5641" width="8.25" style="144" customWidth="1"/>
    <col min="5642" max="5642" width="2.875" style="144" customWidth="1"/>
    <col min="5643" max="5643" width="14.75" style="144" customWidth="1"/>
    <col min="5644" max="5888" width="7" style="144"/>
    <col min="5889" max="5889" width="1.375" style="144" customWidth="1"/>
    <col min="5890" max="5890" width="1" style="144" customWidth="1"/>
    <col min="5891" max="5891" width="11.125" style="144" customWidth="1"/>
    <col min="5892" max="5892" width="18" style="144" customWidth="1"/>
    <col min="5893" max="5893" width="3.75" style="144" customWidth="1"/>
    <col min="5894" max="5894" width="8.125" style="144" customWidth="1"/>
    <col min="5895" max="5895" width="6.625" style="144" customWidth="1"/>
    <col min="5896" max="5897" width="8.25" style="144" customWidth="1"/>
    <col min="5898" max="5898" width="2.875" style="144" customWidth="1"/>
    <col min="5899" max="5899" width="14.75" style="144" customWidth="1"/>
    <col min="5900" max="6144" width="7" style="144"/>
    <col min="6145" max="6145" width="1.375" style="144" customWidth="1"/>
    <col min="6146" max="6146" width="1" style="144" customWidth="1"/>
    <col min="6147" max="6147" width="11.125" style="144" customWidth="1"/>
    <col min="6148" max="6148" width="18" style="144" customWidth="1"/>
    <col min="6149" max="6149" width="3.75" style="144" customWidth="1"/>
    <col min="6150" max="6150" width="8.125" style="144" customWidth="1"/>
    <col min="6151" max="6151" width="6.625" style="144" customWidth="1"/>
    <col min="6152" max="6153" width="8.25" style="144" customWidth="1"/>
    <col min="6154" max="6154" width="2.875" style="144" customWidth="1"/>
    <col min="6155" max="6155" width="14.75" style="144" customWidth="1"/>
    <col min="6156" max="6400" width="7" style="144"/>
    <col min="6401" max="6401" width="1.375" style="144" customWidth="1"/>
    <col min="6402" max="6402" width="1" style="144" customWidth="1"/>
    <col min="6403" max="6403" width="11.125" style="144" customWidth="1"/>
    <col min="6404" max="6404" width="18" style="144" customWidth="1"/>
    <col min="6405" max="6405" width="3.75" style="144" customWidth="1"/>
    <col min="6406" max="6406" width="8.125" style="144" customWidth="1"/>
    <col min="6407" max="6407" width="6.625" style="144" customWidth="1"/>
    <col min="6408" max="6409" width="8.25" style="144" customWidth="1"/>
    <col min="6410" max="6410" width="2.875" style="144" customWidth="1"/>
    <col min="6411" max="6411" width="14.75" style="144" customWidth="1"/>
    <col min="6412" max="6656" width="7" style="144"/>
    <col min="6657" max="6657" width="1.375" style="144" customWidth="1"/>
    <col min="6658" max="6658" width="1" style="144" customWidth="1"/>
    <col min="6659" max="6659" width="11.125" style="144" customWidth="1"/>
    <col min="6660" max="6660" width="18" style="144" customWidth="1"/>
    <col min="6661" max="6661" width="3.75" style="144" customWidth="1"/>
    <col min="6662" max="6662" width="8.125" style="144" customWidth="1"/>
    <col min="6663" max="6663" width="6.625" style="144" customWidth="1"/>
    <col min="6664" max="6665" width="8.25" style="144" customWidth="1"/>
    <col min="6666" max="6666" width="2.875" style="144" customWidth="1"/>
    <col min="6667" max="6667" width="14.75" style="144" customWidth="1"/>
    <col min="6668" max="6912" width="7" style="144"/>
    <col min="6913" max="6913" width="1.375" style="144" customWidth="1"/>
    <col min="6914" max="6914" width="1" style="144" customWidth="1"/>
    <col min="6915" max="6915" width="11.125" style="144" customWidth="1"/>
    <col min="6916" max="6916" width="18" style="144" customWidth="1"/>
    <col min="6917" max="6917" width="3.75" style="144" customWidth="1"/>
    <col min="6918" max="6918" width="8.125" style="144" customWidth="1"/>
    <col min="6919" max="6919" width="6.625" style="144" customWidth="1"/>
    <col min="6920" max="6921" width="8.25" style="144" customWidth="1"/>
    <col min="6922" max="6922" width="2.875" style="144" customWidth="1"/>
    <col min="6923" max="6923" width="14.75" style="144" customWidth="1"/>
    <col min="6924" max="7168" width="7" style="144"/>
    <col min="7169" max="7169" width="1.375" style="144" customWidth="1"/>
    <col min="7170" max="7170" width="1" style="144" customWidth="1"/>
    <col min="7171" max="7171" width="11.125" style="144" customWidth="1"/>
    <col min="7172" max="7172" width="18" style="144" customWidth="1"/>
    <col min="7173" max="7173" width="3.75" style="144" customWidth="1"/>
    <col min="7174" max="7174" width="8.125" style="144" customWidth="1"/>
    <col min="7175" max="7175" width="6.625" style="144" customWidth="1"/>
    <col min="7176" max="7177" width="8.25" style="144" customWidth="1"/>
    <col min="7178" max="7178" width="2.875" style="144" customWidth="1"/>
    <col min="7179" max="7179" width="14.75" style="144" customWidth="1"/>
    <col min="7180" max="7424" width="7" style="144"/>
    <col min="7425" max="7425" width="1.375" style="144" customWidth="1"/>
    <col min="7426" max="7426" width="1" style="144" customWidth="1"/>
    <col min="7427" max="7427" width="11.125" style="144" customWidth="1"/>
    <col min="7428" max="7428" width="18" style="144" customWidth="1"/>
    <col min="7429" max="7429" width="3.75" style="144" customWidth="1"/>
    <col min="7430" max="7430" width="8.125" style="144" customWidth="1"/>
    <col min="7431" max="7431" width="6.625" style="144" customWidth="1"/>
    <col min="7432" max="7433" width="8.25" style="144" customWidth="1"/>
    <col min="7434" max="7434" width="2.875" style="144" customWidth="1"/>
    <col min="7435" max="7435" width="14.75" style="144" customWidth="1"/>
    <col min="7436" max="7680" width="7" style="144"/>
    <col min="7681" max="7681" width="1.375" style="144" customWidth="1"/>
    <col min="7682" max="7682" width="1" style="144" customWidth="1"/>
    <col min="7683" max="7683" width="11.125" style="144" customWidth="1"/>
    <col min="7684" max="7684" width="18" style="144" customWidth="1"/>
    <col min="7685" max="7685" width="3.75" style="144" customWidth="1"/>
    <col min="7686" max="7686" width="8.125" style="144" customWidth="1"/>
    <col min="7687" max="7687" width="6.625" style="144" customWidth="1"/>
    <col min="7688" max="7689" width="8.25" style="144" customWidth="1"/>
    <col min="7690" max="7690" width="2.875" style="144" customWidth="1"/>
    <col min="7691" max="7691" width="14.75" style="144" customWidth="1"/>
    <col min="7692" max="7936" width="7" style="144"/>
    <col min="7937" max="7937" width="1.375" style="144" customWidth="1"/>
    <col min="7938" max="7938" width="1" style="144" customWidth="1"/>
    <col min="7939" max="7939" width="11.125" style="144" customWidth="1"/>
    <col min="7940" max="7940" width="18" style="144" customWidth="1"/>
    <col min="7941" max="7941" width="3.75" style="144" customWidth="1"/>
    <col min="7942" max="7942" width="8.125" style="144" customWidth="1"/>
    <col min="7943" max="7943" width="6.625" style="144" customWidth="1"/>
    <col min="7944" max="7945" width="8.25" style="144" customWidth="1"/>
    <col min="7946" max="7946" width="2.875" style="144" customWidth="1"/>
    <col min="7947" max="7947" width="14.75" style="144" customWidth="1"/>
    <col min="7948" max="8192" width="7" style="144"/>
    <col min="8193" max="8193" width="1.375" style="144" customWidth="1"/>
    <col min="8194" max="8194" width="1" style="144" customWidth="1"/>
    <col min="8195" max="8195" width="11.125" style="144" customWidth="1"/>
    <col min="8196" max="8196" width="18" style="144" customWidth="1"/>
    <col min="8197" max="8197" width="3.75" style="144" customWidth="1"/>
    <col min="8198" max="8198" width="8.125" style="144" customWidth="1"/>
    <col min="8199" max="8199" width="6.625" style="144" customWidth="1"/>
    <col min="8200" max="8201" width="8.25" style="144" customWidth="1"/>
    <col min="8202" max="8202" width="2.875" style="144" customWidth="1"/>
    <col min="8203" max="8203" width="14.75" style="144" customWidth="1"/>
    <col min="8204" max="8448" width="7" style="144"/>
    <col min="8449" max="8449" width="1.375" style="144" customWidth="1"/>
    <col min="8450" max="8450" width="1" style="144" customWidth="1"/>
    <col min="8451" max="8451" width="11.125" style="144" customWidth="1"/>
    <col min="8452" max="8452" width="18" style="144" customWidth="1"/>
    <col min="8453" max="8453" width="3.75" style="144" customWidth="1"/>
    <col min="8454" max="8454" width="8.125" style="144" customWidth="1"/>
    <col min="8455" max="8455" width="6.625" style="144" customWidth="1"/>
    <col min="8456" max="8457" width="8.25" style="144" customWidth="1"/>
    <col min="8458" max="8458" width="2.875" style="144" customWidth="1"/>
    <col min="8459" max="8459" width="14.75" style="144" customWidth="1"/>
    <col min="8460" max="8704" width="7" style="144"/>
    <col min="8705" max="8705" width="1.375" style="144" customWidth="1"/>
    <col min="8706" max="8706" width="1" style="144" customWidth="1"/>
    <col min="8707" max="8707" width="11.125" style="144" customWidth="1"/>
    <col min="8708" max="8708" width="18" style="144" customWidth="1"/>
    <col min="8709" max="8709" width="3.75" style="144" customWidth="1"/>
    <col min="8710" max="8710" width="8.125" style="144" customWidth="1"/>
    <col min="8711" max="8711" width="6.625" style="144" customWidth="1"/>
    <col min="8712" max="8713" width="8.25" style="144" customWidth="1"/>
    <col min="8714" max="8714" width="2.875" style="144" customWidth="1"/>
    <col min="8715" max="8715" width="14.75" style="144" customWidth="1"/>
    <col min="8716" max="8960" width="7" style="144"/>
    <col min="8961" max="8961" width="1.375" style="144" customWidth="1"/>
    <col min="8962" max="8962" width="1" style="144" customWidth="1"/>
    <col min="8963" max="8963" width="11.125" style="144" customWidth="1"/>
    <col min="8964" max="8964" width="18" style="144" customWidth="1"/>
    <col min="8965" max="8965" width="3.75" style="144" customWidth="1"/>
    <col min="8966" max="8966" width="8.125" style="144" customWidth="1"/>
    <col min="8967" max="8967" width="6.625" style="144" customWidth="1"/>
    <col min="8968" max="8969" width="8.25" style="144" customWidth="1"/>
    <col min="8970" max="8970" width="2.875" style="144" customWidth="1"/>
    <col min="8971" max="8971" width="14.75" style="144" customWidth="1"/>
    <col min="8972" max="9216" width="7" style="144"/>
    <col min="9217" max="9217" width="1.375" style="144" customWidth="1"/>
    <col min="9218" max="9218" width="1" style="144" customWidth="1"/>
    <col min="9219" max="9219" width="11.125" style="144" customWidth="1"/>
    <col min="9220" max="9220" width="18" style="144" customWidth="1"/>
    <col min="9221" max="9221" width="3.75" style="144" customWidth="1"/>
    <col min="9222" max="9222" width="8.125" style="144" customWidth="1"/>
    <col min="9223" max="9223" width="6.625" style="144" customWidth="1"/>
    <col min="9224" max="9225" width="8.25" style="144" customWidth="1"/>
    <col min="9226" max="9226" width="2.875" style="144" customWidth="1"/>
    <col min="9227" max="9227" width="14.75" style="144" customWidth="1"/>
    <col min="9228" max="9472" width="7" style="144"/>
    <col min="9473" max="9473" width="1.375" style="144" customWidth="1"/>
    <col min="9474" max="9474" width="1" style="144" customWidth="1"/>
    <col min="9475" max="9475" width="11.125" style="144" customWidth="1"/>
    <col min="9476" max="9476" width="18" style="144" customWidth="1"/>
    <col min="9477" max="9477" width="3.75" style="144" customWidth="1"/>
    <col min="9478" max="9478" width="8.125" style="144" customWidth="1"/>
    <col min="9479" max="9479" width="6.625" style="144" customWidth="1"/>
    <col min="9480" max="9481" width="8.25" style="144" customWidth="1"/>
    <col min="9482" max="9482" width="2.875" style="144" customWidth="1"/>
    <col min="9483" max="9483" width="14.75" style="144" customWidth="1"/>
    <col min="9484" max="9728" width="7" style="144"/>
    <col min="9729" max="9729" width="1.375" style="144" customWidth="1"/>
    <col min="9730" max="9730" width="1" style="144" customWidth="1"/>
    <col min="9731" max="9731" width="11.125" style="144" customWidth="1"/>
    <col min="9732" max="9732" width="18" style="144" customWidth="1"/>
    <col min="9733" max="9733" width="3.75" style="144" customWidth="1"/>
    <col min="9734" max="9734" width="8.125" style="144" customWidth="1"/>
    <col min="9735" max="9735" width="6.625" style="144" customWidth="1"/>
    <col min="9736" max="9737" width="8.25" style="144" customWidth="1"/>
    <col min="9738" max="9738" width="2.875" style="144" customWidth="1"/>
    <col min="9739" max="9739" width="14.75" style="144" customWidth="1"/>
    <col min="9740" max="9984" width="7" style="144"/>
    <col min="9985" max="9985" width="1.375" style="144" customWidth="1"/>
    <col min="9986" max="9986" width="1" style="144" customWidth="1"/>
    <col min="9987" max="9987" width="11.125" style="144" customWidth="1"/>
    <col min="9988" max="9988" width="18" style="144" customWidth="1"/>
    <col min="9989" max="9989" width="3.75" style="144" customWidth="1"/>
    <col min="9990" max="9990" width="8.125" style="144" customWidth="1"/>
    <col min="9991" max="9991" width="6.625" style="144" customWidth="1"/>
    <col min="9992" max="9993" width="8.25" style="144" customWidth="1"/>
    <col min="9994" max="9994" width="2.875" style="144" customWidth="1"/>
    <col min="9995" max="9995" width="14.75" style="144" customWidth="1"/>
    <col min="9996" max="10240" width="7" style="144"/>
    <col min="10241" max="10241" width="1.375" style="144" customWidth="1"/>
    <col min="10242" max="10242" width="1" style="144" customWidth="1"/>
    <col min="10243" max="10243" width="11.125" style="144" customWidth="1"/>
    <col min="10244" max="10244" width="18" style="144" customWidth="1"/>
    <col min="10245" max="10245" width="3.75" style="144" customWidth="1"/>
    <col min="10246" max="10246" width="8.125" style="144" customWidth="1"/>
    <col min="10247" max="10247" width="6.625" style="144" customWidth="1"/>
    <col min="10248" max="10249" width="8.25" style="144" customWidth="1"/>
    <col min="10250" max="10250" width="2.875" style="144" customWidth="1"/>
    <col min="10251" max="10251" width="14.75" style="144" customWidth="1"/>
    <col min="10252" max="10496" width="7" style="144"/>
    <col min="10497" max="10497" width="1.375" style="144" customWidth="1"/>
    <col min="10498" max="10498" width="1" style="144" customWidth="1"/>
    <col min="10499" max="10499" width="11.125" style="144" customWidth="1"/>
    <col min="10500" max="10500" width="18" style="144" customWidth="1"/>
    <col min="10501" max="10501" width="3.75" style="144" customWidth="1"/>
    <col min="10502" max="10502" width="8.125" style="144" customWidth="1"/>
    <col min="10503" max="10503" width="6.625" style="144" customWidth="1"/>
    <col min="10504" max="10505" width="8.25" style="144" customWidth="1"/>
    <col min="10506" max="10506" width="2.875" style="144" customWidth="1"/>
    <col min="10507" max="10507" width="14.75" style="144" customWidth="1"/>
    <col min="10508" max="10752" width="7" style="144"/>
    <col min="10753" max="10753" width="1.375" style="144" customWidth="1"/>
    <col min="10754" max="10754" width="1" style="144" customWidth="1"/>
    <col min="10755" max="10755" width="11.125" style="144" customWidth="1"/>
    <col min="10756" max="10756" width="18" style="144" customWidth="1"/>
    <col min="10757" max="10757" width="3.75" style="144" customWidth="1"/>
    <col min="10758" max="10758" width="8.125" style="144" customWidth="1"/>
    <col min="10759" max="10759" width="6.625" style="144" customWidth="1"/>
    <col min="10760" max="10761" width="8.25" style="144" customWidth="1"/>
    <col min="10762" max="10762" width="2.875" style="144" customWidth="1"/>
    <col min="10763" max="10763" width="14.75" style="144" customWidth="1"/>
    <col min="10764" max="11008" width="7" style="144"/>
    <col min="11009" max="11009" width="1.375" style="144" customWidth="1"/>
    <col min="11010" max="11010" width="1" style="144" customWidth="1"/>
    <col min="11011" max="11011" width="11.125" style="144" customWidth="1"/>
    <col min="11012" max="11012" width="18" style="144" customWidth="1"/>
    <col min="11013" max="11013" width="3.75" style="144" customWidth="1"/>
    <col min="11014" max="11014" width="8.125" style="144" customWidth="1"/>
    <col min="11015" max="11015" width="6.625" style="144" customWidth="1"/>
    <col min="11016" max="11017" width="8.25" style="144" customWidth="1"/>
    <col min="11018" max="11018" width="2.875" style="144" customWidth="1"/>
    <col min="11019" max="11019" width="14.75" style="144" customWidth="1"/>
    <col min="11020" max="11264" width="7" style="144"/>
    <col min="11265" max="11265" width="1.375" style="144" customWidth="1"/>
    <col min="11266" max="11266" width="1" style="144" customWidth="1"/>
    <col min="11267" max="11267" width="11.125" style="144" customWidth="1"/>
    <col min="11268" max="11268" width="18" style="144" customWidth="1"/>
    <col min="11269" max="11269" width="3.75" style="144" customWidth="1"/>
    <col min="11270" max="11270" width="8.125" style="144" customWidth="1"/>
    <col min="11271" max="11271" width="6.625" style="144" customWidth="1"/>
    <col min="11272" max="11273" width="8.25" style="144" customWidth="1"/>
    <col min="11274" max="11274" width="2.875" style="144" customWidth="1"/>
    <col min="11275" max="11275" width="14.75" style="144" customWidth="1"/>
    <col min="11276" max="11520" width="7" style="144"/>
    <col min="11521" max="11521" width="1.375" style="144" customWidth="1"/>
    <col min="11522" max="11522" width="1" style="144" customWidth="1"/>
    <col min="11523" max="11523" width="11.125" style="144" customWidth="1"/>
    <col min="11524" max="11524" width="18" style="144" customWidth="1"/>
    <col min="11525" max="11525" width="3.75" style="144" customWidth="1"/>
    <col min="11526" max="11526" width="8.125" style="144" customWidth="1"/>
    <col min="11527" max="11527" width="6.625" style="144" customWidth="1"/>
    <col min="11528" max="11529" width="8.25" style="144" customWidth="1"/>
    <col min="11530" max="11530" width="2.875" style="144" customWidth="1"/>
    <col min="11531" max="11531" width="14.75" style="144" customWidth="1"/>
    <col min="11532" max="11776" width="7" style="144"/>
    <col min="11777" max="11777" width="1.375" style="144" customWidth="1"/>
    <col min="11778" max="11778" width="1" style="144" customWidth="1"/>
    <col min="11779" max="11779" width="11.125" style="144" customWidth="1"/>
    <col min="11780" max="11780" width="18" style="144" customWidth="1"/>
    <col min="11781" max="11781" width="3.75" style="144" customWidth="1"/>
    <col min="11782" max="11782" width="8.125" style="144" customWidth="1"/>
    <col min="11783" max="11783" width="6.625" style="144" customWidth="1"/>
    <col min="11784" max="11785" width="8.25" style="144" customWidth="1"/>
    <col min="11786" max="11786" width="2.875" style="144" customWidth="1"/>
    <col min="11787" max="11787" width="14.75" style="144" customWidth="1"/>
    <col min="11788" max="12032" width="7" style="144"/>
    <col min="12033" max="12033" width="1.375" style="144" customWidth="1"/>
    <col min="12034" max="12034" width="1" style="144" customWidth="1"/>
    <col min="12035" max="12035" width="11.125" style="144" customWidth="1"/>
    <col min="12036" max="12036" width="18" style="144" customWidth="1"/>
    <col min="12037" max="12037" width="3.75" style="144" customWidth="1"/>
    <col min="12038" max="12038" width="8.125" style="144" customWidth="1"/>
    <col min="12039" max="12039" width="6.625" style="144" customWidth="1"/>
    <col min="12040" max="12041" width="8.25" style="144" customWidth="1"/>
    <col min="12042" max="12042" width="2.875" style="144" customWidth="1"/>
    <col min="12043" max="12043" width="14.75" style="144" customWidth="1"/>
    <col min="12044" max="12288" width="7" style="144"/>
    <col min="12289" max="12289" width="1.375" style="144" customWidth="1"/>
    <col min="12290" max="12290" width="1" style="144" customWidth="1"/>
    <col min="12291" max="12291" width="11.125" style="144" customWidth="1"/>
    <col min="12292" max="12292" width="18" style="144" customWidth="1"/>
    <col min="12293" max="12293" width="3.75" style="144" customWidth="1"/>
    <col min="12294" max="12294" width="8.125" style="144" customWidth="1"/>
    <col min="12295" max="12295" width="6.625" style="144" customWidth="1"/>
    <col min="12296" max="12297" width="8.25" style="144" customWidth="1"/>
    <col min="12298" max="12298" width="2.875" style="144" customWidth="1"/>
    <col min="12299" max="12299" width="14.75" style="144" customWidth="1"/>
    <col min="12300" max="12544" width="7" style="144"/>
    <col min="12545" max="12545" width="1.375" style="144" customWidth="1"/>
    <col min="12546" max="12546" width="1" style="144" customWidth="1"/>
    <col min="12547" max="12547" width="11.125" style="144" customWidth="1"/>
    <col min="12548" max="12548" width="18" style="144" customWidth="1"/>
    <col min="12549" max="12549" width="3.75" style="144" customWidth="1"/>
    <col min="12550" max="12550" width="8.125" style="144" customWidth="1"/>
    <col min="12551" max="12551" width="6.625" style="144" customWidth="1"/>
    <col min="12552" max="12553" width="8.25" style="144" customWidth="1"/>
    <col min="12554" max="12554" width="2.875" style="144" customWidth="1"/>
    <col min="12555" max="12555" width="14.75" style="144" customWidth="1"/>
    <col min="12556" max="12800" width="7" style="144"/>
    <col min="12801" max="12801" width="1.375" style="144" customWidth="1"/>
    <col min="12802" max="12802" width="1" style="144" customWidth="1"/>
    <col min="12803" max="12803" width="11.125" style="144" customWidth="1"/>
    <col min="12804" max="12804" width="18" style="144" customWidth="1"/>
    <col min="12805" max="12805" width="3.75" style="144" customWidth="1"/>
    <col min="12806" max="12806" width="8.125" style="144" customWidth="1"/>
    <col min="12807" max="12807" width="6.625" style="144" customWidth="1"/>
    <col min="12808" max="12809" width="8.25" style="144" customWidth="1"/>
    <col min="12810" max="12810" width="2.875" style="144" customWidth="1"/>
    <col min="12811" max="12811" width="14.75" style="144" customWidth="1"/>
    <col min="12812" max="13056" width="7" style="144"/>
    <col min="13057" max="13057" width="1.375" style="144" customWidth="1"/>
    <col min="13058" max="13058" width="1" style="144" customWidth="1"/>
    <col min="13059" max="13059" width="11.125" style="144" customWidth="1"/>
    <col min="13060" max="13060" width="18" style="144" customWidth="1"/>
    <col min="13061" max="13061" width="3.75" style="144" customWidth="1"/>
    <col min="13062" max="13062" width="8.125" style="144" customWidth="1"/>
    <col min="13063" max="13063" width="6.625" style="144" customWidth="1"/>
    <col min="13064" max="13065" width="8.25" style="144" customWidth="1"/>
    <col min="13066" max="13066" width="2.875" style="144" customWidth="1"/>
    <col min="13067" max="13067" width="14.75" style="144" customWidth="1"/>
    <col min="13068" max="13312" width="7" style="144"/>
    <col min="13313" max="13313" width="1.375" style="144" customWidth="1"/>
    <col min="13314" max="13314" width="1" style="144" customWidth="1"/>
    <col min="13315" max="13315" width="11.125" style="144" customWidth="1"/>
    <col min="13316" max="13316" width="18" style="144" customWidth="1"/>
    <col min="13317" max="13317" width="3.75" style="144" customWidth="1"/>
    <col min="13318" max="13318" width="8.125" style="144" customWidth="1"/>
    <col min="13319" max="13319" width="6.625" style="144" customWidth="1"/>
    <col min="13320" max="13321" width="8.25" style="144" customWidth="1"/>
    <col min="13322" max="13322" width="2.875" style="144" customWidth="1"/>
    <col min="13323" max="13323" width="14.75" style="144" customWidth="1"/>
    <col min="13324" max="13568" width="7" style="144"/>
    <col min="13569" max="13569" width="1.375" style="144" customWidth="1"/>
    <col min="13570" max="13570" width="1" style="144" customWidth="1"/>
    <col min="13571" max="13571" width="11.125" style="144" customWidth="1"/>
    <col min="13572" max="13572" width="18" style="144" customWidth="1"/>
    <col min="13573" max="13573" width="3.75" style="144" customWidth="1"/>
    <col min="13574" max="13574" width="8.125" style="144" customWidth="1"/>
    <col min="13575" max="13575" width="6.625" style="144" customWidth="1"/>
    <col min="13576" max="13577" width="8.25" style="144" customWidth="1"/>
    <col min="13578" max="13578" width="2.875" style="144" customWidth="1"/>
    <col min="13579" max="13579" width="14.75" style="144" customWidth="1"/>
    <col min="13580" max="13824" width="7" style="144"/>
    <col min="13825" max="13825" width="1.375" style="144" customWidth="1"/>
    <col min="13826" max="13826" width="1" style="144" customWidth="1"/>
    <col min="13827" max="13827" width="11.125" style="144" customWidth="1"/>
    <col min="13828" max="13828" width="18" style="144" customWidth="1"/>
    <col min="13829" max="13829" width="3.75" style="144" customWidth="1"/>
    <col min="13830" max="13830" width="8.125" style="144" customWidth="1"/>
    <col min="13831" max="13831" width="6.625" style="144" customWidth="1"/>
    <col min="13832" max="13833" width="8.25" style="144" customWidth="1"/>
    <col min="13834" max="13834" width="2.875" style="144" customWidth="1"/>
    <col min="13835" max="13835" width="14.75" style="144" customWidth="1"/>
    <col min="13836" max="14080" width="7" style="144"/>
    <col min="14081" max="14081" width="1.375" style="144" customWidth="1"/>
    <col min="14082" max="14082" width="1" style="144" customWidth="1"/>
    <col min="14083" max="14083" width="11.125" style="144" customWidth="1"/>
    <col min="14084" max="14084" width="18" style="144" customWidth="1"/>
    <col min="14085" max="14085" width="3.75" style="144" customWidth="1"/>
    <col min="14086" max="14086" width="8.125" style="144" customWidth="1"/>
    <col min="14087" max="14087" width="6.625" style="144" customWidth="1"/>
    <col min="14088" max="14089" width="8.25" style="144" customWidth="1"/>
    <col min="14090" max="14090" width="2.875" style="144" customWidth="1"/>
    <col min="14091" max="14091" width="14.75" style="144" customWidth="1"/>
    <col min="14092" max="14336" width="7" style="144"/>
    <col min="14337" max="14337" width="1.375" style="144" customWidth="1"/>
    <col min="14338" max="14338" width="1" style="144" customWidth="1"/>
    <col min="14339" max="14339" width="11.125" style="144" customWidth="1"/>
    <col min="14340" max="14340" width="18" style="144" customWidth="1"/>
    <col min="14341" max="14341" width="3.75" style="144" customWidth="1"/>
    <col min="14342" max="14342" width="8.125" style="144" customWidth="1"/>
    <col min="14343" max="14343" width="6.625" style="144" customWidth="1"/>
    <col min="14344" max="14345" width="8.25" style="144" customWidth="1"/>
    <col min="14346" max="14346" width="2.875" style="144" customWidth="1"/>
    <col min="14347" max="14347" width="14.75" style="144" customWidth="1"/>
    <col min="14348" max="14592" width="7" style="144"/>
    <col min="14593" max="14593" width="1.375" style="144" customWidth="1"/>
    <col min="14594" max="14594" width="1" style="144" customWidth="1"/>
    <col min="14595" max="14595" width="11.125" style="144" customWidth="1"/>
    <col min="14596" max="14596" width="18" style="144" customWidth="1"/>
    <col min="14597" max="14597" width="3.75" style="144" customWidth="1"/>
    <col min="14598" max="14598" width="8.125" style="144" customWidth="1"/>
    <col min="14599" max="14599" width="6.625" style="144" customWidth="1"/>
    <col min="14600" max="14601" width="8.25" style="144" customWidth="1"/>
    <col min="14602" max="14602" width="2.875" style="144" customWidth="1"/>
    <col min="14603" max="14603" width="14.75" style="144" customWidth="1"/>
    <col min="14604" max="14848" width="7" style="144"/>
    <col min="14849" max="14849" width="1.375" style="144" customWidth="1"/>
    <col min="14850" max="14850" width="1" style="144" customWidth="1"/>
    <col min="14851" max="14851" width="11.125" style="144" customWidth="1"/>
    <col min="14852" max="14852" width="18" style="144" customWidth="1"/>
    <col min="14853" max="14853" width="3.75" style="144" customWidth="1"/>
    <col min="14854" max="14854" width="8.125" style="144" customWidth="1"/>
    <col min="14855" max="14855" width="6.625" style="144" customWidth="1"/>
    <col min="14856" max="14857" width="8.25" style="144" customWidth="1"/>
    <col min="14858" max="14858" width="2.875" style="144" customWidth="1"/>
    <col min="14859" max="14859" width="14.75" style="144" customWidth="1"/>
    <col min="14860" max="15104" width="7" style="144"/>
    <col min="15105" max="15105" width="1.375" style="144" customWidth="1"/>
    <col min="15106" max="15106" width="1" style="144" customWidth="1"/>
    <col min="15107" max="15107" width="11.125" style="144" customWidth="1"/>
    <col min="15108" max="15108" width="18" style="144" customWidth="1"/>
    <col min="15109" max="15109" width="3.75" style="144" customWidth="1"/>
    <col min="15110" max="15110" width="8.125" style="144" customWidth="1"/>
    <col min="15111" max="15111" width="6.625" style="144" customWidth="1"/>
    <col min="15112" max="15113" width="8.25" style="144" customWidth="1"/>
    <col min="15114" max="15114" width="2.875" style="144" customWidth="1"/>
    <col min="15115" max="15115" width="14.75" style="144" customWidth="1"/>
    <col min="15116" max="15360" width="7" style="144"/>
    <col min="15361" max="15361" width="1.375" style="144" customWidth="1"/>
    <col min="15362" max="15362" width="1" style="144" customWidth="1"/>
    <col min="15363" max="15363" width="11.125" style="144" customWidth="1"/>
    <col min="15364" max="15364" width="18" style="144" customWidth="1"/>
    <col min="15365" max="15365" width="3.75" style="144" customWidth="1"/>
    <col min="15366" max="15366" width="8.125" style="144" customWidth="1"/>
    <col min="15367" max="15367" width="6.625" style="144" customWidth="1"/>
    <col min="15368" max="15369" width="8.25" style="144" customWidth="1"/>
    <col min="15370" max="15370" width="2.875" style="144" customWidth="1"/>
    <col min="15371" max="15371" width="14.75" style="144" customWidth="1"/>
    <col min="15372" max="15616" width="7" style="144"/>
    <col min="15617" max="15617" width="1.375" style="144" customWidth="1"/>
    <col min="15618" max="15618" width="1" style="144" customWidth="1"/>
    <col min="15619" max="15619" width="11.125" style="144" customWidth="1"/>
    <col min="15620" max="15620" width="18" style="144" customWidth="1"/>
    <col min="15621" max="15621" width="3.75" style="144" customWidth="1"/>
    <col min="15622" max="15622" width="8.125" style="144" customWidth="1"/>
    <col min="15623" max="15623" width="6.625" style="144" customWidth="1"/>
    <col min="15624" max="15625" width="8.25" style="144" customWidth="1"/>
    <col min="15626" max="15626" width="2.875" style="144" customWidth="1"/>
    <col min="15627" max="15627" width="14.75" style="144" customWidth="1"/>
    <col min="15628" max="15872" width="7" style="144"/>
    <col min="15873" max="15873" width="1.375" style="144" customWidth="1"/>
    <col min="15874" max="15874" width="1" style="144" customWidth="1"/>
    <col min="15875" max="15875" width="11.125" style="144" customWidth="1"/>
    <col min="15876" max="15876" width="18" style="144" customWidth="1"/>
    <col min="15877" max="15877" width="3.75" style="144" customWidth="1"/>
    <col min="15878" max="15878" width="8.125" style="144" customWidth="1"/>
    <col min="15879" max="15879" width="6.625" style="144" customWidth="1"/>
    <col min="15880" max="15881" width="8.25" style="144" customWidth="1"/>
    <col min="15882" max="15882" width="2.875" style="144" customWidth="1"/>
    <col min="15883" max="15883" width="14.75" style="144" customWidth="1"/>
    <col min="15884" max="16128" width="7" style="144"/>
    <col min="16129" max="16129" width="1.375" style="144" customWidth="1"/>
    <col min="16130" max="16130" width="1" style="144" customWidth="1"/>
    <col min="16131" max="16131" width="11.125" style="144" customWidth="1"/>
    <col min="16132" max="16132" width="18" style="144" customWidth="1"/>
    <col min="16133" max="16133" width="3.75" style="144" customWidth="1"/>
    <col min="16134" max="16134" width="8.125" style="144" customWidth="1"/>
    <col min="16135" max="16135" width="6.625" style="144" customWidth="1"/>
    <col min="16136" max="16137" width="8.25" style="144" customWidth="1"/>
    <col min="16138" max="16138" width="2.875" style="144" customWidth="1"/>
    <col min="16139" max="16139" width="14.75" style="144" customWidth="1"/>
    <col min="16140" max="16384" width="7" style="144"/>
  </cols>
  <sheetData>
    <row r="1" spans="1:17" ht="0.95" customHeight="1">
      <c r="B1" s="251"/>
      <c r="C1" s="251"/>
      <c r="D1" s="251"/>
      <c r="E1" s="251"/>
      <c r="F1" s="251"/>
      <c r="G1" s="251"/>
      <c r="H1" s="251"/>
      <c r="I1" s="251"/>
      <c r="J1" s="251"/>
      <c r="K1" s="251"/>
    </row>
    <row r="2" spans="1:17" ht="18" customHeight="1">
      <c r="B2" s="247" t="s">
        <v>84</v>
      </c>
      <c r="C2" s="247"/>
      <c r="D2" s="247"/>
      <c r="E2" s="247"/>
      <c r="F2" s="246" t="s">
        <v>83</v>
      </c>
      <c r="G2" s="250">
        <v>3</v>
      </c>
      <c r="H2" s="249" t="s">
        <v>82</v>
      </c>
      <c r="I2" s="248"/>
      <c r="J2" s="247"/>
      <c r="K2" s="246"/>
    </row>
    <row r="3" spans="1:17" ht="21" customHeight="1">
      <c r="A3" s="245"/>
      <c r="B3" s="398" t="s">
        <v>81</v>
      </c>
      <c r="C3" s="399"/>
      <c r="D3" s="399"/>
      <c r="E3" s="399"/>
      <c r="F3" s="399"/>
      <c r="G3" s="399"/>
      <c r="H3" s="399"/>
      <c r="I3" s="399"/>
      <c r="J3" s="399"/>
      <c r="K3" s="400"/>
    </row>
    <row r="4" spans="1:17" ht="21" customHeight="1">
      <c r="A4" s="154"/>
      <c r="B4" s="244"/>
      <c r="C4" s="242" t="s">
        <v>80</v>
      </c>
      <c r="D4" s="242" t="s">
        <v>79</v>
      </c>
      <c r="E4" s="243" t="s">
        <v>78</v>
      </c>
      <c r="F4" s="242" t="s">
        <v>77</v>
      </c>
      <c r="G4" s="242" t="s">
        <v>76</v>
      </c>
      <c r="H4" s="242" t="s">
        <v>75</v>
      </c>
      <c r="I4" s="242" t="s">
        <v>74</v>
      </c>
      <c r="J4" s="242"/>
      <c r="K4" s="241" t="s">
        <v>73</v>
      </c>
    </row>
    <row r="5" spans="1:17" ht="12.95" customHeight="1">
      <c r="A5" s="154" t="s">
        <v>19</v>
      </c>
      <c r="B5" s="222" t="s">
        <v>19</v>
      </c>
      <c r="C5" s="221" t="s">
        <v>72</v>
      </c>
      <c r="D5" s="221"/>
      <c r="E5" s="220" t="s">
        <v>19</v>
      </c>
      <c r="F5" s="219" t="s">
        <v>19</v>
      </c>
      <c r="G5" s="219" t="s">
        <v>19</v>
      </c>
      <c r="H5" s="218" t="s">
        <v>19</v>
      </c>
      <c r="I5" s="217" t="s">
        <v>19</v>
      </c>
      <c r="J5" s="216" t="s">
        <v>19</v>
      </c>
      <c r="K5" s="215"/>
    </row>
    <row r="6" spans="1:17" ht="12.95" customHeight="1">
      <c r="A6" s="154" t="s">
        <v>19</v>
      </c>
      <c r="B6" s="214" t="s">
        <v>19</v>
      </c>
      <c r="C6" s="188" t="s">
        <v>19</v>
      </c>
      <c r="D6" s="188" t="s">
        <v>19</v>
      </c>
      <c r="E6" s="213" t="s">
        <v>17</v>
      </c>
      <c r="F6" s="212">
        <v>1</v>
      </c>
      <c r="G6" s="211" t="s">
        <v>19</v>
      </c>
      <c r="H6" s="210" t="s">
        <v>19</v>
      </c>
      <c r="I6" s="184">
        <f>I24</f>
        <v>0</v>
      </c>
      <c r="J6" s="209" t="s">
        <v>19</v>
      </c>
      <c r="K6" s="183" t="s">
        <v>19</v>
      </c>
      <c r="N6" s="144" t="s">
        <v>54</v>
      </c>
      <c r="P6" s="144" t="s">
        <v>53</v>
      </c>
    </row>
    <row r="7" spans="1:17" ht="12.95" customHeight="1">
      <c r="A7" s="154" t="s">
        <v>19</v>
      </c>
      <c r="B7" s="208" t="s">
        <v>19</v>
      </c>
      <c r="C7" s="207" t="s">
        <v>19</v>
      </c>
      <c r="D7" s="207" t="s">
        <v>19</v>
      </c>
      <c r="E7" s="206"/>
      <c r="F7" s="205" t="s">
        <v>19</v>
      </c>
      <c r="G7" s="204" t="s">
        <v>19</v>
      </c>
      <c r="H7" s="203" t="s">
        <v>19</v>
      </c>
      <c r="I7" s="202" t="s">
        <v>19</v>
      </c>
      <c r="J7" s="201" t="s">
        <v>19</v>
      </c>
      <c r="K7" s="200" t="s">
        <v>19</v>
      </c>
      <c r="N7" s="144" t="s">
        <v>52</v>
      </c>
      <c r="O7" s="144" t="s">
        <v>51</v>
      </c>
      <c r="P7" s="144" t="s">
        <v>34</v>
      </c>
      <c r="Q7" s="144" t="s">
        <v>50</v>
      </c>
    </row>
    <row r="8" spans="1:17" ht="12.95" customHeight="1">
      <c r="A8" s="154" t="s">
        <v>19</v>
      </c>
      <c r="B8" s="214" t="s">
        <v>19</v>
      </c>
      <c r="C8" s="188" t="s">
        <v>71</v>
      </c>
      <c r="D8" s="187" t="s">
        <v>70</v>
      </c>
      <c r="E8" s="163" t="s">
        <v>19</v>
      </c>
      <c r="F8" s="191" t="s">
        <v>19</v>
      </c>
      <c r="G8" s="190" t="s">
        <v>19</v>
      </c>
      <c r="H8" s="186" t="s">
        <v>19</v>
      </c>
      <c r="I8" s="189" t="s">
        <v>19</v>
      </c>
      <c r="J8" s="163"/>
      <c r="K8" s="199" t="str">
        <f>IF(AND(D9=N6,C10&lt;=10000000),N7,IF(AND(D9=N6,C10&gt;10000000),O7,IF(AND(D9=P6,C10&lt;=5000000),P7,Q7)))</f>
        <v>1千万円以下</v>
      </c>
    </row>
    <row r="9" spans="1:17" ht="12.95" customHeight="1">
      <c r="A9" s="154" t="s">
        <v>19</v>
      </c>
      <c r="B9" s="214"/>
      <c r="C9" s="198" t="s">
        <v>69</v>
      </c>
      <c r="D9" s="240" t="s">
        <v>68</v>
      </c>
      <c r="E9" s="163" t="s">
        <v>60</v>
      </c>
      <c r="F9" s="186">
        <f>I10</f>
        <v>3.55</v>
      </c>
      <c r="G9" s="186">
        <v>1</v>
      </c>
      <c r="H9" s="185">
        <f>準備計算!$D$4</f>
        <v>0</v>
      </c>
      <c r="I9" s="184">
        <f>INT(PRODUCT(F9,G9,H9)/100)</f>
        <v>0</v>
      </c>
      <c r="J9" s="163" t="s">
        <v>19</v>
      </c>
      <c r="K9" s="197">
        <f>IF(K8=N7,N9,IF(K8=O7,O9,IF(K8=P7,P9,Q9)))</f>
        <v>4.33</v>
      </c>
      <c r="M9" s="144" t="s">
        <v>46</v>
      </c>
      <c r="N9" s="144">
        <v>4.33</v>
      </c>
      <c r="O9" s="144" t="e">
        <f>ROUND(5.78*POWER(INT(C10/1000),-0.0313),2)</f>
        <v>#DIV/0!</v>
      </c>
      <c r="P9" s="144">
        <v>6.07</v>
      </c>
      <c r="Q9" s="144" t="e">
        <f>ROUND(11.74*POWER(INT(C10/1000),-0.0774),2)</f>
        <v>#DIV/0!</v>
      </c>
    </row>
    <row r="10" spans="1:17" ht="12.95" customHeight="1">
      <c r="A10" s="154" t="s">
        <v>19</v>
      </c>
      <c r="B10" s="230"/>
      <c r="C10" s="194">
        <f>SUM(H9,H12,H15)</f>
        <v>0</v>
      </c>
      <c r="D10" s="176" t="s">
        <v>19</v>
      </c>
      <c r="E10" s="193" t="str">
        <f>IF(D9=N6,N13&amp;"=",P13&amp;"=")</f>
        <v>7.56×P＾-0.1105×T＾0.2389=</v>
      </c>
      <c r="F10" s="179"/>
      <c r="G10" s="179"/>
      <c r="H10" s="178"/>
      <c r="I10" s="192">
        <f>IF(AND(D9=N6,C10&lt;=10000000),N15,IF(AND(D9=N6,C10&gt;10000000),O15,IF(AND(D9=P6,C10&lt;=5000000),P15,Q15)))</f>
        <v>3.55</v>
      </c>
      <c r="J10" s="176" t="s">
        <v>19</v>
      </c>
      <c r="K10" s="239">
        <f>IF(K8=N7,N11,IF(K8=O7,O11,IF(K8=P7,P11,Q11)))</f>
        <v>3.25</v>
      </c>
    </row>
    <row r="11" spans="1:17" ht="12.95" customHeight="1">
      <c r="A11" s="154" t="s">
        <v>19</v>
      </c>
      <c r="B11" s="214"/>
      <c r="C11" s="188" t="s">
        <v>67</v>
      </c>
      <c r="D11" s="187" t="s">
        <v>66</v>
      </c>
      <c r="E11" s="163" t="s">
        <v>19</v>
      </c>
      <c r="F11" s="191" t="s">
        <v>19</v>
      </c>
      <c r="G11" s="190" t="s">
        <v>19</v>
      </c>
      <c r="H11" s="186" t="s">
        <v>19</v>
      </c>
      <c r="I11" s="189" t="s">
        <v>19</v>
      </c>
      <c r="J11" s="163"/>
      <c r="K11" s="183"/>
      <c r="M11" s="144" t="s">
        <v>44</v>
      </c>
      <c r="N11" s="144">
        <v>3.25</v>
      </c>
      <c r="O11" s="144" t="e">
        <f>ROUND(4.34*POWER(INT(C10/1000),-0.0313),2)</f>
        <v>#DIV/0!</v>
      </c>
      <c r="P11" s="144">
        <v>3.59</v>
      </c>
      <c r="Q11" s="144" t="e">
        <f>ROUND(6.94*POWER(INT(C10/1000),-0.0774),2)</f>
        <v>#DIV/0!</v>
      </c>
    </row>
    <row r="12" spans="1:17" ht="12.95" customHeight="1">
      <c r="A12" s="154" t="s">
        <v>19</v>
      </c>
      <c r="B12" s="214"/>
      <c r="C12" s="188"/>
      <c r="D12" s="187" t="str">
        <f>D9</f>
        <v>【新営】</v>
      </c>
      <c r="E12" s="163" t="s">
        <v>60</v>
      </c>
      <c r="F12" s="186">
        <f>I13</f>
        <v>3.2</v>
      </c>
      <c r="G12" s="186">
        <v>1</v>
      </c>
      <c r="H12" s="185">
        <f>準備計算!$D$5</f>
        <v>0</v>
      </c>
      <c r="I12" s="184">
        <f>INT(PRODUCT(F12,G12,H12)/100)</f>
        <v>0</v>
      </c>
      <c r="J12" s="163" t="s">
        <v>19</v>
      </c>
      <c r="K12" s="183"/>
    </row>
    <row r="13" spans="1:17" ht="12.95" customHeight="1">
      <c r="A13" s="154" t="s">
        <v>19</v>
      </c>
      <c r="B13" s="230" t="s">
        <v>19</v>
      </c>
      <c r="C13" s="194">
        <f>SUM(C10,H18)</f>
        <v>0</v>
      </c>
      <c r="D13" s="176" t="s">
        <v>19</v>
      </c>
      <c r="E13" s="193" t="str">
        <f>I10&amp;"×0.9="</f>
        <v>3.55×0.9=</v>
      </c>
      <c r="F13" s="179"/>
      <c r="G13" s="179"/>
      <c r="H13" s="178"/>
      <c r="I13" s="192">
        <f>ROUND(I10*0.9,2)</f>
        <v>3.2</v>
      </c>
      <c r="J13" s="176" t="s">
        <v>19</v>
      </c>
      <c r="K13" s="175"/>
      <c r="N13" s="144" t="s">
        <v>65</v>
      </c>
      <c r="O13" s="144">
        <f>ROUND(7.56*POWER(IF(C10&lt;=10000000,10000,INT(C10/1000)),-0.1105)*POWER($G$2,0.2389),2)</f>
        <v>3.55</v>
      </c>
      <c r="P13" s="144" t="s">
        <v>64</v>
      </c>
      <c r="Q13" s="144">
        <f>ROUND(18.03*POWER(IF(C10&lt;=5000000,5000,INT(C10/1000)),-0.2027)*POWER($G$2,0.4017),2)</f>
        <v>4.99</v>
      </c>
    </row>
    <row r="14" spans="1:17" ht="12.95" customHeight="1">
      <c r="A14" s="154" t="s">
        <v>19</v>
      </c>
      <c r="B14" s="214"/>
      <c r="C14" s="188"/>
      <c r="D14" s="187" t="s">
        <v>63</v>
      </c>
      <c r="E14" s="163" t="s">
        <v>19</v>
      </c>
      <c r="F14" s="191" t="s">
        <v>19</v>
      </c>
      <c r="G14" s="190" t="s">
        <v>19</v>
      </c>
      <c r="H14" s="186" t="s">
        <v>19</v>
      </c>
      <c r="I14" s="189" t="s">
        <v>19</v>
      </c>
      <c r="J14" s="163"/>
      <c r="K14" s="183"/>
    </row>
    <row r="15" spans="1:17" ht="12.95" customHeight="1">
      <c r="A15" s="154" t="s">
        <v>19</v>
      </c>
      <c r="B15" s="214"/>
      <c r="C15" s="188"/>
      <c r="D15" s="187"/>
      <c r="E15" s="163" t="s">
        <v>60</v>
      </c>
      <c r="F15" s="186">
        <v>1</v>
      </c>
      <c r="G15" s="186">
        <v>1</v>
      </c>
      <c r="H15" s="185">
        <f>準備計算!$D$7</f>
        <v>0</v>
      </c>
      <c r="I15" s="184">
        <f>INT(PRODUCT(F15,G15,H15)/100)</f>
        <v>0</v>
      </c>
      <c r="J15" s="163" t="s">
        <v>19</v>
      </c>
      <c r="K15" s="183"/>
      <c r="N15" s="144">
        <f>IF(O13&lt;N11,N11,IF(O13&gt;N9,N9,O13))</f>
        <v>3.55</v>
      </c>
      <c r="O15" s="144" t="e">
        <f>IF(O13&lt;O11,O11,IF(O13&gt;O9,O9,O13))</f>
        <v>#DIV/0!</v>
      </c>
      <c r="P15" s="144">
        <f>IF(Q13&lt;P11,P11,IF(Q13&gt;P9,P9,Q13))</f>
        <v>4.99</v>
      </c>
      <c r="Q15" s="144" t="e">
        <f>IF(Q13&lt;Q11,Q11,IF(Q13&gt;Q9,Q9,Q13))</f>
        <v>#DIV/0!</v>
      </c>
    </row>
    <row r="16" spans="1:17" ht="12.95" customHeight="1">
      <c r="A16" s="154" t="s">
        <v>19</v>
      </c>
      <c r="B16" s="230"/>
      <c r="C16" s="181"/>
      <c r="D16" s="176" t="s">
        <v>19</v>
      </c>
      <c r="E16" s="180" t="s">
        <v>19</v>
      </c>
      <c r="F16" s="179" t="s">
        <v>19</v>
      </c>
      <c r="G16" s="179" t="s">
        <v>19</v>
      </c>
      <c r="H16" s="178" t="s">
        <v>19</v>
      </c>
      <c r="I16" s="177" t="s">
        <v>19</v>
      </c>
      <c r="J16" s="176" t="s">
        <v>19</v>
      </c>
      <c r="K16" s="175"/>
    </row>
    <row r="17" spans="1:17" ht="12.95" customHeight="1">
      <c r="A17" s="154" t="s">
        <v>19</v>
      </c>
      <c r="B17" s="214"/>
      <c r="C17" s="188"/>
      <c r="D17" s="187" t="s">
        <v>62</v>
      </c>
      <c r="E17" s="163" t="s">
        <v>19</v>
      </c>
      <c r="F17" s="191" t="s">
        <v>19</v>
      </c>
      <c r="G17" s="190" t="s">
        <v>19</v>
      </c>
      <c r="H17" s="186" t="s">
        <v>19</v>
      </c>
      <c r="I17" s="189" t="s">
        <v>19</v>
      </c>
      <c r="J17" s="163"/>
      <c r="K17" s="183"/>
      <c r="N17" s="195" t="s">
        <v>61</v>
      </c>
    </row>
    <row r="18" spans="1:17" ht="12.95" customHeight="1">
      <c r="A18" s="154" t="s">
        <v>19</v>
      </c>
      <c r="B18" s="214"/>
      <c r="C18" s="188"/>
      <c r="D18" s="187" t="s">
        <v>19</v>
      </c>
      <c r="E18" s="163" t="s">
        <v>60</v>
      </c>
      <c r="F18" s="186">
        <v>0</v>
      </c>
      <c r="G18" s="186"/>
      <c r="H18" s="185">
        <f>準備計算!$D$13</f>
        <v>0</v>
      </c>
      <c r="I18" s="184">
        <f>INT(PRODUCT(F18,G18,H18)/100)</f>
        <v>0</v>
      </c>
      <c r="J18" s="163" t="s">
        <v>19</v>
      </c>
      <c r="K18" s="183"/>
    </row>
    <row r="19" spans="1:17" ht="12.95" customHeight="1">
      <c r="A19" s="154" t="s">
        <v>19</v>
      </c>
      <c r="B19" s="230" t="s">
        <v>19</v>
      </c>
      <c r="C19" s="181" t="s">
        <v>22</v>
      </c>
      <c r="D19" s="176" t="s">
        <v>19</v>
      </c>
      <c r="E19" s="180" t="s">
        <v>19</v>
      </c>
      <c r="F19" s="179" t="s">
        <v>19</v>
      </c>
      <c r="G19" s="179" t="s">
        <v>19</v>
      </c>
      <c r="H19" s="178" t="s">
        <v>19</v>
      </c>
      <c r="I19" s="177" t="s">
        <v>19</v>
      </c>
      <c r="J19" s="176" t="s">
        <v>19</v>
      </c>
      <c r="K19" s="175"/>
    </row>
    <row r="20" spans="1:17" ht="12.95" customHeight="1">
      <c r="A20" s="154" t="s">
        <v>19</v>
      </c>
      <c r="B20" s="214"/>
      <c r="C20" s="188" t="s">
        <v>59</v>
      </c>
      <c r="D20" s="187" t="s">
        <v>58</v>
      </c>
      <c r="E20" s="163" t="s">
        <v>19</v>
      </c>
      <c r="F20" s="191" t="s">
        <v>19</v>
      </c>
      <c r="G20" s="190" t="s">
        <v>19</v>
      </c>
      <c r="H20" s="186" t="s">
        <v>19</v>
      </c>
      <c r="I20" s="189" t="s">
        <v>19</v>
      </c>
      <c r="J20" s="163"/>
      <c r="K20" s="183"/>
    </row>
    <row r="21" spans="1:17" ht="12.95" customHeight="1">
      <c r="A21" s="154" t="s">
        <v>19</v>
      </c>
      <c r="B21" s="214"/>
      <c r="C21" s="188"/>
      <c r="D21" s="187"/>
      <c r="E21" s="163" t="s">
        <v>57</v>
      </c>
      <c r="F21" s="212">
        <v>1</v>
      </c>
      <c r="G21" s="234"/>
      <c r="H21" s="185"/>
      <c r="I21" s="238">
        <v>0</v>
      </c>
      <c r="J21" s="163" t="s">
        <v>19</v>
      </c>
      <c r="K21" s="183" t="s">
        <v>19</v>
      </c>
      <c r="L21" s="144">
        <v>330</v>
      </c>
      <c r="M21" s="144">
        <v>6210</v>
      </c>
      <c r="N21" s="144">
        <v>142000</v>
      </c>
    </row>
    <row r="22" spans="1:17" ht="12.95" customHeight="1">
      <c r="A22" s="154" t="s">
        <v>19</v>
      </c>
      <c r="B22" s="230"/>
      <c r="C22" s="181"/>
      <c r="D22" s="176" t="s">
        <v>19</v>
      </c>
      <c r="E22" s="180" t="s">
        <v>19</v>
      </c>
      <c r="F22" s="179" t="s">
        <v>19</v>
      </c>
      <c r="G22" s="179" t="s">
        <v>19</v>
      </c>
      <c r="H22" s="178" t="s">
        <v>19</v>
      </c>
      <c r="I22" s="177" t="s">
        <v>19</v>
      </c>
      <c r="J22" s="176" t="s">
        <v>19</v>
      </c>
      <c r="K22" s="175" t="s">
        <v>19</v>
      </c>
    </row>
    <row r="23" spans="1:17" ht="12.95" customHeight="1">
      <c r="A23" s="154" t="s">
        <v>19</v>
      </c>
      <c r="B23" s="233" t="s">
        <v>19</v>
      </c>
      <c r="C23" s="173" t="s">
        <v>56</v>
      </c>
      <c r="D23" s="172" t="s">
        <v>19</v>
      </c>
      <c r="E23" s="171" t="s">
        <v>19</v>
      </c>
      <c r="F23" s="170" t="s">
        <v>19</v>
      </c>
      <c r="G23" s="169" t="s">
        <v>19</v>
      </c>
      <c r="H23" s="168" t="s">
        <v>19</v>
      </c>
      <c r="I23" s="167" t="s">
        <v>19</v>
      </c>
      <c r="J23" s="232" t="s">
        <v>19</v>
      </c>
      <c r="K23" s="183" t="s">
        <v>19</v>
      </c>
    </row>
    <row r="24" spans="1:17" ht="12.95" customHeight="1">
      <c r="A24" s="154" t="s">
        <v>19</v>
      </c>
      <c r="B24" s="214" t="s">
        <v>19</v>
      </c>
      <c r="C24" s="163" t="s">
        <v>55</v>
      </c>
      <c r="D24" s="162" t="s">
        <v>19</v>
      </c>
      <c r="E24" s="161" t="s">
        <v>19</v>
      </c>
      <c r="F24" s="160" t="s">
        <v>19</v>
      </c>
      <c r="G24" s="159" t="s">
        <v>19</v>
      </c>
      <c r="H24" s="158" t="s">
        <v>19</v>
      </c>
      <c r="I24" s="157">
        <f>SUM(I21,I18,I15,I12,I9)</f>
        <v>0</v>
      </c>
      <c r="J24" s="231" t="s">
        <v>19</v>
      </c>
      <c r="K24" s="183" t="s">
        <v>19</v>
      </c>
    </row>
    <row r="25" spans="1:17" ht="12.95" customHeight="1">
      <c r="A25" s="154" t="s">
        <v>19</v>
      </c>
      <c r="B25" s="230" t="s">
        <v>19</v>
      </c>
      <c r="C25" s="229" t="s">
        <v>19</v>
      </c>
      <c r="D25" s="229" t="s">
        <v>19</v>
      </c>
      <c r="E25" s="228" t="s">
        <v>19</v>
      </c>
      <c r="F25" s="227" t="s">
        <v>19</v>
      </c>
      <c r="G25" s="226" t="s">
        <v>19</v>
      </c>
      <c r="H25" s="225" t="s">
        <v>19</v>
      </c>
      <c r="I25" s="224" t="s">
        <v>19</v>
      </c>
      <c r="J25" s="223" t="s">
        <v>19</v>
      </c>
      <c r="K25" s="175" t="s">
        <v>19</v>
      </c>
    </row>
    <row r="26" spans="1:17" ht="12.95" customHeight="1">
      <c r="A26" s="154"/>
      <c r="B26" s="222" t="s">
        <v>19</v>
      </c>
      <c r="C26" s="221" t="s">
        <v>35</v>
      </c>
      <c r="D26" s="221"/>
      <c r="E26" s="220" t="s">
        <v>19</v>
      </c>
      <c r="F26" s="219" t="s">
        <v>19</v>
      </c>
      <c r="G26" s="219" t="s">
        <v>19</v>
      </c>
      <c r="H26" s="218" t="s">
        <v>19</v>
      </c>
      <c r="I26" s="217" t="s">
        <v>19</v>
      </c>
      <c r="J26" s="216" t="s">
        <v>19</v>
      </c>
      <c r="K26" s="215"/>
    </row>
    <row r="27" spans="1:17" ht="12.95" customHeight="1">
      <c r="A27" s="154"/>
      <c r="B27" s="214" t="s">
        <v>19</v>
      </c>
      <c r="C27" s="188" t="s">
        <v>19</v>
      </c>
      <c r="D27" s="188" t="s">
        <v>19</v>
      </c>
      <c r="E27" s="213" t="s">
        <v>17</v>
      </c>
      <c r="F27" s="212">
        <v>1</v>
      </c>
      <c r="G27" s="211" t="s">
        <v>19</v>
      </c>
      <c r="H27" s="210" t="s">
        <v>19</v>
      </c>
      <c r="I27" s="184">
        <f>I45</f>
        <v>0</v>
      </c>
      <c r="J27" s="209" t="s">
        <v>19</v>
      </c>
      <c r="K27" s="183" t="s">
        <v>19</v>
      </c>
      <c r="N27" s="144" t="s">
        <v>54</v>
      </c>
      <c r="P27" s="144" t="s">
        <v>53</v>
      </c>
    </row>
    <row r="28" spans="1:17" ht="12.95" customHeight="1">
      <c r="A28" s="154"/>
      <c r="B28" s="208" t="s">
        <v>19</v>
      </c>
      <c r="C28" s="207" t="s">
        <v>19</v>
      </c>
      <c r="D28" s="207" t="s">
        <v>19</v>
      </c>
      <c r="E28" s="206"/>
      <c r="F28" s="205" t="s">
        <v>19</v>
      </c>
      <c r="G28" s="204" t="s">
        <v>19</v>
      </c>
      <c r="H28" s="203" t="s">
        <v>19</v>
      </c>
      <c r="I28" s="202" t="s">
        <v>19</v>
      </c>
      <c r="J28" s="201" t="s">
        <v>19</v>
      </c>
      <c r="K28" s="200" t="s">
        <v>19</v>
      </c>
      <c r="N28" s="144" t="s">
        <v>52</v>
      </c>
      <c r="O28" s="144" t="s">
        <v>51</v>
      </c>
      <c r="P28" s="144" t="s">
        <v>34</v>
      </c>
      <c r="Q28" s="144" t="s">
        <v>50</v>
      </c>
    </row>
    <row r="29" spans="1:17" ht="12.95" customHeight="1">
      <c r="A29" s="154"/>
      <c r="B29" s="214" t="s">
        <v>19</v>
      </c>
      <c r="C29" s="188" t="s">
        <v>49</v>
      </c>
      <c r="D29" s="187" t="s">
        <v>48</v>
      </c>
      <c r="E29" s="163" t="s">
        <v>19</v>
      </c>
      <c r="F29" s="191" t="s">
        <v>19</v>
      </c>
      <c r="G29" s="190" t="s">
        <v>19</v>
      </c>
      <c r="H29" s="186" t="s">
        <v>19</v>
      </c>
      <c r="I29" s="189" t="s">
        <v>19</v>
      </c>
      <c r="J29" s="163"/>
      <c r="K29" s="199" t="str">
        <f>IF(AND(D30=N27,C31&lt;=10000000),N28,IF(AND(D30=N27,C31&gt;10000000),O28,IF(AND(D30=P27,C31&lt;=5000000),P28,Q28)))</f>
        <v>1千万円以下</v>
      </c>
    </row>
    <row r="30" spans="1:17" ht="12.95" customHeight="1">
      <c r="A30" s="154"/>
      <c r="B30" s="214"/>
      <c r="C30" s="198" t="s">
        <v>47</v>
      </c>
      <c r="D30" s="187" t="str">
        <f>D9</f>
        <v>【新営】</v>
      </c>
      <c r="E30" s="163" t="s">
        <v>39</v>
      </c>
      <c r="F30" s="186">
        <f>I31</f>
        <v>12.6</v>
      </c>
      <c r="G30" s="186">
        <v>1</v>
      </c>
      <c r="H30" s="185">
        <f>SUM(H9,I9,I21)</f>
        <v>0</v>
      </c>
      <c r="I30" s="184">
        <f>INT(PRODUCT(F30,G30,H30)/100)</f>
        <v>0</v>
      </c>
      <c r="J30" s="163" t="s">
        <v>19</v>
      </c>
      <c r="K30" s="197">
        <f>IF(K29=N28,N30,IF(K29=O28,O30,IF(K29=P28,P30,Q30)))</f>
        <v>20.13</v>
      </c>
      <c r="M30" s="144" t="s">
        <v>46</v>
      </c>
      <c r="N30" s="144">
        <v>20.13</v>
      </c>
      <c r="O30" s="144" t="e">
        <f>ROUND(75.97*POWER(INT(C31/1000),-0.1442),2)</f>
        <v>#DIV/0!</v>
      </c>
      <c r="P30" s="144">
        <v>26.86</v>
      </c>
      <c r="Q30" s="144" t="e">
        <f>ROUND(184.58*POWER(INT(C31/1000),-0.2263),2)</f>
        <v>#DIV/0!</v>
      </c>
    </row>
    <row r="31" spans="1:17" ht="12.95" customHeight="1">
      <c r="A31" s="154" t="s">
        <v>19</v>
      </c>
      <c r="B31" s="230"/>
      <c r="C31" s="194">
        <f>SUM(H30,H33,H36)</f>
        <v>0</v>
      </c>
      <c r="D31" s="176" t="s">
        <v>19</v>
      </c>
      <c r="E31" s="193" t="str">
        <f>IF(D30=N27,N34&amp;"=",P34&amp;"=")</f>
        <v>151.08×Np＾-0.3396×T＾0.5860=</v>
      </c>
      <c r="F31" s="179"/>
      <c r="G31" s="179"/>
      <c r="H31" s="178"/>
      <c r="I31" s="192">
        <f>IF(AND(D30=N27,C31&lt;=5000000),N36,IF(AND(D30=N27,C31&gt;5000000),O36,IF(AND(D30=P27,C31&lt;=3000000),P36,Q36)))</f>
        <v>12.6</v>
      </c>
      <c r="J31" s="176" t="s">
        <v>19</v>
      </c>
      <c r="K31" s="237" t="e">
        <f>IF(K30=N28,N32,IF(K30=O28,O32,IF(K30=P28,P32,Q32)))</f>
        <v>#DIV/0!</v>
      </c>
    </row>
    <row r="32" spans="1:17" ht="12.95" customHeight="1">
      <c r="A32" s="154" t="s">
        <v>19</v>
      </c>
      <c r="B32" s="214"/>
      <c r="C32" s="188" t="s">
        <v>45</v>
      </c>
      <c r="D32" s="187" t="s">
        <v>27</v>
      </c>
      <c r="E32" s="163" t="s">
        <v>19</v>
      </c>
      <c r="F32" s="191" t="s">
        <v>19</v>
      </c>
      <c r="G32" s="190" t="s">
        <v>19</v>
      </c>
      <c r="H32" s="186" t="s">
        <v>19</v>
      </c>
      <c r="I32" s="189" t="s">
        <v>19</v>
      </c>
      <c r="J32" s="163"/>
      <c r="K32" s="183"/>
      <c r="M32" s="144" t="s">
        <v>44</v>
      </c>
      <c r="N32" s="144">
        <v>10.01</v>
      </c>
      <c r="O32" s="144" t="e">
        <f>ROUND(37.76*POWER(INT(C31/1000),-0.1442),2)</f>
        <v>#DIV/0!</v>
      </c>
      <c r="P32" s="144">
        <v>12.7</v>
      </c>
      <c r="Q32" s="236" t="e">
        <f>ROUND(87.29*POWER(INT(C31/1000),-0.2263),2)</f>
        <v>#DIV/0!</v>
      </c>
    </row>
    <row r="33" spans="1:17" ht="12.95" customHeight="1">
      <c r="A33" s="154" t="s">
        <v>19</v>
      </c>
      <c r="B33" s="214"/>
      <c r="C33" s="188"/>
      <c r="D33" s="187" t="str">
        <f>D30</f>
        <v>【新営】</v>
      </c>
      <c r="E33" s="163" t="s">
        <v>39</v>
      </c>
      <c r="F33" s="186">
        <f>I34</f>
        <v>12.6</v>
      </c>
      <c r="G33" s="186">
        <v>1</v>
      </c>
      <c r="H33" s="185">
        <f>SUM(H12,I12)</f>
        <v>0</v>
      </c>
      <c r="I33" s="184">
        <f>INT(PRODUCT(F33,G33,H33)/100)</f>
        <v>0</v>
      </c>
      <c r="J33" s="163" t="s">
        <v>19</v>
      </c>
      <c r="K33" s="183"/>
    </row>
    <row r="34" spans="1:17" ht="12.95" customHeight="1">
      <c r="A34" s="154" t="s">
        <v>19</v>
      </c>
      <c r="B34" s="230" t="s">
        <v>19</v>
      </c>
      <c r="C34" s="194">
        <f>SUM(C31,H39)</f>
        <v>0</v>
      </c>
      <c r="D34" s="176" t="s">
        <v>19</v>
      </c>
      <c r="E34" s="235">
        <f>I31</f>
        <v>12.6</v>
      </c>
      <c r="F34" s="179"/>
      <c r="G34" s="179"/>
      <c r="H34" s="178"/>
      <c r="I34" s="192">
        <f>I31</f>
        <v>12.6</v>
      </c>
      <c r="J34" s="176" t="s">
        <v>19</v>
      </c>
      <c r="K34" s="175"/>
      <c r="N34" s="144" t="s">
        <v>43</v>
      </c>
      <c r="O34" s="144">
        <f>ROUND(151.08*POWER(IF(C31&lt;=10000000,10000,INT(C31/1000)),-0.3396)*POWER($G$2,0.586),2)</f>
        <v>12.6</v>
      </c>
      <c r="P34" s="144" t="s">
        <v>42</v>
      </c>
      <c r="Q34" s="144">
        <f>ROUND(356.2*POWER(IF(C31&lt;=5000000,5000,INT(C31/1000)),-0.4085)*POWER($G$2,0.5766),2)</f>
        <v>20.69</v>
      </c>
    </row>
    <row r="35" spans="1:17" ht="12.95" customHeight="1">
      <c r="A35" s="154" t="s">
        <v>19</v>
      </c>
      <c r="B35" s="214"/>
      <c r="C35" s="188"/>
      <c r="D35" s="187" t="s">
        <v>25</v>
      </c>
      <c r="E35" s="163" t="s">
        <v>19</v>
      </c>
      <c r="F35" s="191" t="s">
        <v>19</v>
      </c>
      <c r="G35" s="190" t="s">
        <v>19</v>
      </c>
      <c r="H35" s="186" t="s">
        <v>19</v>
      </c>
      <c r="I35" s="189" t="s">
        <v>19</v>
      </c>
      <c r="J35" s="163"/>
      <c r="K35" s="183"/>
    </row>
    <row r="36" spans="1:17" ht="12.95" customHeight="1">
      <c r="A36" s="154" t="s">
        <v>19</v>
      </c>
      <c r="B36" s="214"/>
      <c r="C36" s="188"/>
      <c r="D36" s="187"/>
      <c r="E36" s="163" t="s">
        <v>39</v>
      </c>
      <c r="F36" s="186">
        <v>2</v>
      </c>
      <c r="G36" s="186">
        <v>1</v>
      </c>
      <c r="H36" s="185">
        <f>SUM(H15,I15)</f>
        <v>0</v>
      </c>
      <c r="I36" s="184">
        <f>INT(PRODUCT(F36,G36,H36)/100)</f>
        <v>0</v>
      </c>
      <c r="J36" s="163" t="s">
        <v>19</v>
      </c>
      <c r="K36" s="183"/>
      <c r="N36" s="144">
        <f>IF(O34&lt;N32,N32,IF(O34&gt;N30,N30,O34))</f>
        <v>12.6</v>
      </c>
      <c r="O36" s="144" t="e">
        <f>IF(O34&lt;O32,O32,IF(O34&gt;O30,O30,O34))</f>
        <v>#DIV/0!</v>
      </c>
      <c r="P36" s="144">
        <f>IF(Q34&lt;P32,P32,IF(Q34&gt;P30,P30,Q34))</f>
        <v>20.69</v>
      </c>
      <c r="Q36" s="144" t="e">
        <f>IF(Q34&lt;Q32,Q32,IF(Q34&gt;Q30,Q30,Q34))</f>
        <v>#DIV/0!</v>
      </c>
    </row>
    <row r="37" spans="1:17" ht="12.95" customHeight="1">
      <c r="A37" s="154" t="s">
        <v>19</v>
      </c>
      <c r="B37" s="230"/>
      <c r="C37" s="181"/>
      <c r="D37" s="176" t="s">
        <v>19</v>
      </c>
      <c r="E37" s="180" t="s">
        <v>19</v>
      </c>
      <c r="F37" s="179" t="s">
        <v>19</v>
      </c>
      <c r="G37" s="179" t="s">
        <v>19</v>
      </c>
      <c r="H37" s="178" t="s">
        <v>19</v>
      </c>
      <c r="I37" s="177" t="s">
        <v>19</v>
      </c>
      <c r="J37" s="176" t="s">
        <v>19</v>
      </c>
      <c r="K37" s="175"/>
    </row>
    <row r="38" spans="1:17" ht="12.95" customHeight="1">
      <c r="A38" s="154" t="s">
        <v>19</v>
      </c>
      <c r="B38" s="214"/>
      <c r="C38" s="188"/>
      <c r="D38" s="187" t="s">
        <v>41</v>
      </c>
      <c r="E38" s="163" t="s">
        <v>19</v>
      </c>
      <c r="F38" s="191" t="s">
        <v>19</v>
      </c>
      <c r="G38" s="190" t="s">
        <v>19</v>
      </c>
      <c r="H38" s="186" t="s">
        <v>19</v>
      </c>
      <c r="I38" s="189" t="s">
        <v>19</v>
      </c>
      <c r="J38" s="163"/>
      <c r="K38" s="183"/>
      <c r="N38" s="195" t="s">
        <v>40</v>
      </c>
    </row>
    <row r="39" spans="1:17" ht="12.95" customHeight="1">
      <c r="A39" s="154" t="s">
        <v>19</v>
      </c>
      <c r="B39" s="214"/>
      <c r="C39" s="188"/>
      <c r="D39" s="187" t="s">
        <v>19</v>
      </c>
      <c r="E39" s="163" t="s">
        <v>39</v>
      </c>
      <c r="F39" s="186">
        <v>0</v>
      </c>
      <c r="G39" s="186"/>
      <c r="H39" s="185">
        <f>SUM(H18,I18)</f>
        <v>0</v>
      </c>
      <c r="I39" s="184">
        <f>INT(PRODUCT(F39,G39,H39)/100)</f>
        <v>0</v>
      </c>
      <c r="J39" s="163" t="s">
        <v>19</v>
      </c>
      <c r="K39" s="183"/>
    </row>
    <row r="40" spans="1:17" ht="12.95" customHeight="1">
      <c r="A40" s="154" t="s">
        <v>19</v>
      </c>
      <c r="B40" s="230" t="s">
        <v>19</v>
      </c>
      <c r="C40" s="181" t="s">
        <v>22</v>
      </c>
      <c r="D40" s="176" t="s">
        <v>19</v>
      </c>
      <c r="E40" s="180" t="s">
        <v>19</v>
      </c>
      <c r="F40" s="179" t="s">
        <v>19</v>
      </c>
      <c r="G40" s="179" t="s">
        <v>19</v>
      </c>
      <c r="H40" s="178" t="s">
        <v>19</v>
      </c>
      <c r="I40" s="177" t="s">
        <v>19</v>
      </c>
      <c r="J40" s="176" t="s">
        <v>19</v>
      </c>
      <c r="K40" s="175"/>
    </row>
    <row r="41" spans="1:17" ht="12.95" customHeight="1">
      <c r="A41" s="154" t="s">
        <v>19</v>
      </c>
      <c r="B41" s="214"/>
      <c r="C41" s="188" t="s">
        <v>38</v>
      </c>
      <c r="D41" s="187" t="s">
        <v>37</v>
      </c>
      <c r="E41" s="163" t="s">
        <v>19</v>
      </c>
      <c r="F41" s="191" t="s">
        <v>19</v>
      </c>
      <c r="G41" s="190" t="s">
        <v>19</v>
      </c>
      <c r="H41" s="186" t="s">
        <v>19</v>
      </c>
      <c r="I41" s="189" t="s">
        <v>19</v>
      </c>
      <c r="J41" s="163"/>
      <c r="K41" s="183"/>
    </row>
    <row r="42" spans="1:17" ht="12.95" customHeight="1">
      <c r="A42" s="154"/>
      <c r="B42" s="214"/>
      <c r="C42" s="188"/>
      <c r="D42" s="187"/>
      <c r="E42" s="163" t="s">
        <v>36</v>
      </c>
      <c r="F42" s="212">
        <v>1</v>
      </c>
      <c r="G42" s="234"/>
      <c r="H42" s="185"/>
      <c r="I42" s="184">
        <f>INT(PRODUCT(F42,G42,H42)/100)</f>
        <v>0</v>
      </c>
      <c r="J42" s="163" t="s">
        <v>19</v>
      </c>
      <c r="K42" s="183" t="s">
        <v>19</v>
      </c>
    </row>
    <row r="43" spans="1:17" ht="12.95" customHeight="1">
      <c r="A43" s="154"/>
      <c r="B43" s="230"/>
      <c r="C43" s="181"/>
      <c r="D43" s="176" t="s">
        <v>19</v>
      </c>
      <c r="E43" s="180" t="s">
        <v>19</v>
      </c>
      <c r="F43" s="179" t="s">
        <v>19</v>
      </c>
      <c r="G43" s="179" t="s">
        <v>19</v>
      </c>
      <c r="H43" s="178" t="s">
        <v>19</v>
      </c>
      <c r="I43" s="177" t="s">
        <v>19</v>
      </c>
      <c r="J43" s="176" t="s">
        <v>19</v>
      </c>
      <c r="K43" s="175" t="s">
        <v>19</v>
      </c>
    </row>
    <row r="44" spans="1:17" ht="12.95" customHeight="1">
      <c r="A44" s="154" t="s">
        <v>19</v>
      </c>
      <c r="B44" s="233" t="s">
        <v>19</v>
      </c>
      <c r="C44" s="173" t="s">
        <v>35</v>
      </c>
      <c r="D44" s="172" t="s">
        <v>19</v>
      </c>
      <c r="E44" s="171" t="s">
        <v>19</v>
      </c>
      <c r="F44" s="170" t="s">
        <v>19</v>
      </c>
      <c r="G44" s="169" t="s">
        <v>19</v>
      </c>
      <c r="H44" s="168" t="s">
        <v>19</v>
      </c>
      <c r="I44" s="167" t="s">
        <v>19</v>
      </c>
      <c r="J44" s="232" t="s">
        <v>19</v>
      </c>
      <c r="K44" s="183" t="s">
        <v>19</v>
      </c>
    </row>
    <row r="45" spans="1:17" ht="12.95" customHeight="1">
      <c r="A45" s="154" t="s">
        <v>19</v>
      </c>
      <c r="B45" s="214" t="s">
        <v>19</v>
      </c>
      <c r="C45" s="163" t="s">
        <v>20</v>
      </c>
      <c r="D45" s="162" t="s">
        <v>19</v>
      </c>
      <c r="E45" s="161" t="s">
        <v>19</v>
      </c>
      <c r="F45" s="160" t="s">
        <v>19</v>
      </c>
      <c r="G45" s="159" t="s">
        <v>19</v>
      </c>
      <c r="H45" s="158" t="s">
        <v>19</v>
      </c>
      <c r="I45" s="157">
        <f>SUM(I42,I39,I36,I33,I30)</f>
        <v>0</v>
      </c>
      <c r="J45" s="231" t="s">
        <v>19</v>
      </c>
      <c r="K45" s="183" t="s">
        <v>19</v>
      </c>
    </row>
    <row r="46" spans="1:17" ht="12.95" customHeight="1">
      <c r="A46" s="154" t="s">
        <v>19</v>
      </c>
      <c r="B46" s="230" t="s">
        <v>19</v>
      </c>
      <c r="C46" s="229" t="s">
        <v>19</v>
      </c>
      <c r="D46" s="229" t="s">
        <v>19</v>
      </c>
      <c r="E46" s="228" t="s">
        <v>19</v>
      </c>
      <c r="F46" s="227" t="s">
        <v>19</v>
      </c>
      <c r="G46" s="226" t="s">
        <v>19</v>
      </c>
      <c r="H46" s="225" t="s">
        <v>19</v>
      </c>
      <c r="I46" s="224" t="s">
        <v>19</v>
      </c>
      <c r="J46" s="223" t="s">
        <v>19</v>
      </c>
      <c r="K46" s="175" t="s">
        <v>19</v>
      </c>
    </row>
    <row r="47" spans="1:17" ht="12.95" customHeight="1">
      <c r="A47" s="154" t="s">
        <v>19</v>
      </c>
      <c r="B47" s="222" t="s">
        <v>19</v>
      </c>
      <c r="C47" s="221" t="s">
        <v>21</v>
      </c>
      <c r="D47" s="221"/>
      <c r="E47" s="220" t="s">
        <v>19</v>
      </c>
      <c r="F47" s="219" t="s">
        <v>19</v>
      </c>
      <c r="G47" s="219" t="s">
        <v>19</v>
      </c>
      <c r="H47" s="218" t="s">
        <v>19</v>
      </c>
      <c r="I47" s="217" t="s">
        <v>19</v>
      </c>
      <c r="J47" s="216" t="s">
        <v>19</v>
      </c>
      <c r="K47" s="215"/>
    </row>
    <row r="48" spans="1:17" ht="12.95" customHeight="1">
      <c r="A48" s="154" t="s">
        <v>19</v>
      </c>
      <c r="B48" s="214" t="s">
        <v>19</v>
      </c>
      <c r="C48" s="188" t="s">
        <v>19</v>
      </c>
      <c r="D48" s="188" t="s">
        <v>19</v>
      </c>
      <c r="E48" s="213" t="s">
        <v>17</v>
      </c>
      <c r="F48" s="212">
        <v>1</v>
      </c>
      <c r="G48" s="211" t="s">
        <v>19</v>
      </c>
      <c r="H48" s="210" t="s">
        <v>19</v>
      </c>
      <c r="I48" s="184">
        <f>I63</f>
        <v>0</v>
      </c>
      <c r="J48" s="209" t="s">
        <v>19</v>
      </c>
      <c r="K48" s="183" t="s">
        <v>19</v>
      </c>
    </row>
    <row r="49" spans="1:16" ht="12.95" customHeight="1">
      <c r="A49" s="154" t="s">
        <v>19</v>
      </c>
      <c r="B49" s="208" t="s">
        <v>19</v>
      </c>
      <c r="C49" s="207" t="s">
        <v>19</v>
      </c>
      <c r="D49" s="207" t="s">
        <v>19</v>
      </c>
      <c r="E49" s="206"/>
      <c r="F49" s="205" t="s">
        <v>19</v>
      </c>
      <c r="G49" s="204" t="s">
        <v>19</v>
      </c>
      <c r="H49" s="203" t="s">
        <v>19</v>
      </c>
      <c r="I49" s="202" t="s">
        <v>19</v>
      </c>
      <c r="J49" s="201" t="s">
        <v>19</v>
      </c>
      <c r="K49" s="200" t="s">
        <v>19</v>
      </c>
      <c r="N49" s="144" t="s">
        <v>34</v>
      </c>
      <c r="O49" s="144" t="s">
        <v>33</v>
      </c>
      <c r="P49" s="144" t="s">
        <v>32</v>
      </c>
    </row>
    <row r="50" spans="1:16" ht="12.95" customHeight="1">
      <c r="A50" s="154" t="s">
        <v>19</v>
      </c>
      <c r="B50" s="174" t="s">
        <v>19</v>
      </c>
      <c r="C50" s="188" t="s">
        <v>31</v>
      </c>
      <c r="D50" s="187" t="s">
        <v>30</v>
      </c>
      <c r="E50" s="163" t="s">
        <v>19</v>
      </c>
      <c r="F50" s="191" t="s">
        <v>19</v>
      </c>
      <c r="G50" s="190" t="s">
        <v>19</v>
      </c>
      <c r="H50" s="186" t="s">
        <v>19</v>
      </c>
      <c r="I50" s="189" t="s">
        <v>19</v>
      </c>
      <c r="J50" s="163"/>
      <c r="K50" s="199" t="str">
        <f>IF(C52&lt;=3000000,N49,IF(C52&gt;2000000000,P49,O49))</f>
        <v>5百万円以下</v>
      </c>
    </row>
    <row r="51" spans="1:16" ht="12.95" customHeight="1">
      <c r="A51" s="154" t="s">
        <v>19</v>
      </c>
      <c r="B51" s="164" t="s">
        <v>19</v>
      </c>
      <c r="C51" s="198" t="s">
        <v>29</v>
      </c>
      <c r="D51" s="187" t="str">
        <f>D30</f>
        <v>【新営】</v>
      </c>
      <c r="E51" s="163" t="s">
        <v>23</v>
      </c>
      <c r="F51" s="186">
        <f>I52</f>
        <v>11.26</v>
      </c>
      <c r="G51" s="186">
        <v>1</v>
      </c>
      <c r="H51" s="185">
        <f>SUM(H30,I30,I42)</f>
        <v>0</v>
      </c>
      <c r="I51" s="184">
        <f>INT(PRODUCT(F51,G51,H51)/100)</f>
        <v>0</v>
      </c>
      <c r="J51" s="163" t="s">
        <v>19</v>
      </c>
      <c r="K51" s="197"/>
      <c r="N51" s="144">
        <v>11.26</v>
      </c>
      <c r="O51" s="144" t="e">
        <f>ROUND(15.065-1.028*LOG(INT(C52/1000)),2)</f>
        <v>#NUM!</v>
      </c>
      <c r="P51" s="144">
        <v>8.41</v>
      </c>
    </row>
    <row r="52" spans="1:16" ht="12.95" customHeight="1">
      <c r="A52" s="154" t="s">
        <v>19</v>
      </c>
      <c r="B52" s="182" t="s">
        <v>19</v>
      </c>
      <c r="C52" s="194">
        <f>SUM(H51,H54,H57,H60)</f>
        <v>0</v>
      </c>
      <c r="D52" s="176" t="s">
        <v>19</v>
      </c>
      <c r="E52" s="193" t="str">
        <f>IF(K50=N49,"",IF(K50=P49,"",O52&amp;"="))</f>
        <v/>
      </c>
      <c r="F52" s="179"/>
      <c r="G52" s="179"/>
      <c r="H52" s="178"/>
      <c r="I52" s="192">
        <f>IF(K50=N49,N51,IF(K50=P49,P51,O51))</f>
        <v>11.26</v>
      </c>
      <c r="J52" s="176" t="s">
        <v>19</v>
      </c>
      <c r="K52" s="196"/>
      <c r="O52" s="144" t="s">
        <v>28</v>
      </c>
    </row>
    <row r="53" spans="1:16" ht="12.95" customHeight="1">
      <c r="A53" s="154" t="s">
        <v>19</v>
      </c>
      <c r="B53" s="174" t="s">
        <v>19</v>
      </c>
      <c r="C53" s="188"/>
      <c r="D53" s="187" t="s">
        <v>27</v>
      </c>
      <c r="E53" s="163" t="s">
        <v>19</v>
      </c>
      <c r="F53" s="191" t="s">
        <v>19</v>
      </c>
      <c r="G53" s="190" t="s">
        <v>19</v>
      </c>
      <c r="H53" s="186" t="s">
        <v>19</v>
      </c>
      <c r="I53" s="189" t="s">
        <v>19</v>
      </c>
      <c r="J53" s="163"/>
      <c r="K53" s="183"/>
    </row>
    <row r="54" spans="1:16" ht="12.95" customHeight="1">
      <c r="A54" s="154" t="s">
        <v>19</v>
      </c>
      <c r="B54" s="164" t="s">
        <v>19</v>
      </c>
      <c r="C54" s="188"/>
      <c r="D54" s="187" t="str">
        <f>D51</f>
        <v>【新営】</v>
      </c>
      <c r="E54" s="163" t="s">
        <v>23</v>
      </c>
      <c r="F54" s="186">
        <f>F51</f>
        <v>11.26</v>
      </c>
      <c r="G54" s="186">
        <v>1</v>
      </c>
      <c r="H54" s="185">
        <f>SUM(H33,I33)</f>
        <v>0</v>
      </c>
      <c r="I54" s="184">
        <f>INT(PRODUCT(F54,G54,H54)/100)</f>
        <v>0</v>
      </c>
      <c r="J54" s="163" t="s">
        <v>19</v>
      </c>
      <c r="K54" s="183"/>
      <c r="N54" s="195" t="s">
        <v>26</v>
      </c>
    </row>
    <row r="55" spans="1:16" ht="12.95" customHeight="1">
      <c r="A55" s="154" t="s">
        <v>19</v>
      </c>
      <c r="B55" s="182" t="s">
        <v>19</v>
      </c>
      <c r="C55" s="194"/>
      <c r="D55" s="176" t="s">
        <v>19</v>
      </c>
      <c r="E55" s="193"/>
      <c r="F55" s="179"/>
      <c r="G55" s="179"/>
      <c r="H55" s="178"/>
      <c r="I55" s="192"/>
      <c r="J55" s="176" t="s">
        <v>19</v>
      </c>
      <c r="K55" s="175"/>
    </row>
    <row r="56" spans="1:16" ht="12.95" customHeight="1">
      <c r="A56" s="154" t="s">
        <v>19</v>
      </c>
      <c r="B56" s="174" t="s">
        <v>19</v>
      </c>
      <c r="C56" s="188"/>
      <c r="D56" s="187" t="s">
        <v>25</v>
      </c>
      <c r="E56" s="163" t="s">
        <v>19</v>
      </c>
      <c r="F56" s="191" t="s">
        <v>19</v>
      </c>
      <c r="G56" s="190" t="s">
        <v>19</v>
      </c>
      <c r="H56" s="186" t="s">
        <v>19</v>
      </c>
      <c r="I56" s="189" t="s">
        <v>19</v>
      </c>
      <c r="J56" s="163"/>
      <c r="K56" s="183"/>
    </row>
    <row r="57" spans="1:16" ht="12.95" customHeight="1">
      <c r="A57" s="154" t="s">
        <v>19</v>
      </c>
      <c r="B57" s="164" t="s">
        <v>19</v>
      </c>
      <c r="C57" s="188"/>
      <c r="D57" s="187"/>
      <c r="E57" s="163" t="s">
        <v>23</v>
      </c>
      <c r="F57" s="186">
        <f>F51</f>
        <v>11.26</v>
      </c>
      <c r="G57" s="186">
        <v>1</v>
      </c>
      <c r="H57" s="185">
        <f>SUM(H36,I36)</f>
        <v>0</v>
      </c>
      <c r="I57" s="184">
        <f>INT(PRODUCT(F57,G57,H57)/100)</f>
        <v>0</v>
      </c>
      <c r="J57" s="163" t="s">
        <v>19</v>
      </c>
      <c r="K57" s="183"/>
    </row>
    <row r="58" spans="1:16" ht="12.95" customHeight="1">
      <c r="A58" s="154" t="s">
        <v>19</v>
      </c>
      <c r="B58" s="182" t="s">
        <v>19</v>
      </c>
      <c r="C58" s="181"/>
      <c r="D58" s="176" t="s">
        <v>19</v>
      </c>
      <c r="E58" s="180" t="s">
        <v>19</v>
      </c>
      <c r="F58" s="179" t="s">
        <v>19</v>
      </c>
      <c r="G58" s="179" t="s">
        <v>19</v>
      </c>
      <c r="H58" s="178" t="s">
        <v>19</v>
      </c>
      <c r="I58" s="177" t="s">
        <v>19</v>
      </c>
      <c r="J58" s="176" t="s">
        <v>19</v>
      </c>
      <c r="K58" s="175"/>
    </row>
    <row r="59" spans="1:16" ht="12.95" customHeight="1">
      <c r="A59" s="154" t="s">
        <v>19</v>
      </c>
      <c r="B59" s="174" t="s">
        <v>19</v>
      </c>
      <c r="C59" s="188"/>
      <c r="D59" s="187" t="s">
        <v>24</v>
      </c>
      <c r="E59" s="163" t="s">
        <v>19</v>
      </c>
      <c r="F59" s="191" t="s">
        <v>19</v>
      </c>
      <c r="G59" s="190" t="s">
        <v>19</v>
      </c>
      <c r="H59" s="186" t="s">
        <v>19</v>
      </c>
      <c r="I59" s="189" t="s">
        <v>19</v>
      </c>
      <c r="J59" s="163"/>
      <c r="K59" s="183"/>
    </row>
    <row r="60" spans="1:16" ht="12.95" customHeight="1">
      <c r="A60" s="154" t="s">
        <v>19</v>
      </c>
      <c r="B60" s="164" t="s">
        <v>19</v>
      </c>
      <c r="C60" s="188"/>
      <c r="D60" s="187" t="s">
        <v>19</v>
      </c>
      <c r="E60" s="163" t="s">
        <v>23</v>
      </c>
      <c r="F60" s="186">
        <v>0</v>
      </c>
      <c r="G60" s="186"/>
      <c r="H60" s="185">
        <f>SUM(H39,I39)</f>
        <v>0</v>
      </c>
      <c r="I60" s="184">
        <f>INT(PRODUCT(F60,G60,H60)/100)</f>
        <v>0</v>
      </c>
      <c r="J60" s="163" t="s">
        <v>19</v>
      </c>
      <c r="K60" s="183"/>
    </row>
    <row r="61" spans="1:16" ht="12.95" customHeight="1">
      <c r="A61" s="154" t="s">
        <v>19</v>
      </c>
      <c r="B61" s="182" t="s">
        <v>19</v>
      </c>
      <c r="C61" s="181" t="s">
        <v>22</v>
      </c>
      <c r="D61" s="176" t="s">
        <v>19</v>
      </c>
      <c r="E61" s="180" t="s">
        <v>19</v>
      </c>
      <c r="F61" s="179" t="s">
        <v>19</v>
      </c>
      <c r="G61" s="179" t="s">
        <v>19</v>
      </c>
      <c r="H61" s="178" t="s">
        <v>19</v>
      </c>
      <c r="I61" s="177" t="s">
        <v>19</v>
      </c>
      <c r="J61" s="176" t="s">
        <v>19</v>
      </c>
      <c r="K61" s="175"/>
    </row>
    <row r="62" spans="1:16" ht="12.95" customHeight="1">
      <c r="A62" s="154" t="s">
        <v>19</v>
      </c>
      <c r="B62" s="174" t="s">
        <v>19</v>
      </c>
      <c r="C62" s="173" t="s">
        <v>21</v>
      </c>
      <c r="D62" s="172" t="s">
        <v>19</v>
      </c>
      <c r="E62" s="171" t="s">
        <v>19</v>
      </c>
      <c r="F62" s="170" t="s">
        <v>19</v>
      </c>
      <c r="G62" s="169" t="s">
        <v>19</v>
      </c>
      <c r="H62" s="168" t="s">
        <v>19</v>
      </c>
      <c r="I62" s="167" t="s">
        <v>19</v>
      </c>
      <c r="J62" s="166" t="s">
        <v>19</v>
      </c>
      <c r="K62" s="165" t="s">
        <v>19</v>
      </c>
    </row>
    <row r="63" spans="1:16" ht="12.95" customHeight="1">
      <c r="A63" s="154" t="s">
        <v>19</v>
      </c>
      <c r="B63" s="164" t="s">
        <v>19</v>
      </c>
      <c r="C63" s="163" t="s">
        <v>20</v>
      </c>
      <c r="D63" s="162" t="s">
        <v>19</v>
      </c>
      <c r="E63" s="161" t="s">
        <v>19</v>
      </c>
      <c r="F63" s="160" t="s">
        <v>19</v>
      </c>
      <c r="G63" s="159" t="s">
        <v>19</v>
      </c>
      <c r="H63" s="158" t="s">
        <v>19</v>
      </c>
      <c r="I63" s="157">
        <f>SUM(I60,I57,I54,I51)</f>
        <v>0</v>
      </c>
      <c r="J63" s="156" t="s">
        <v>19</v>
      </c>
      <c r="K63" s="155" t="s">
        <v>19</v>
      </c>
    </row>
    <row r="64" spans="1:16" ht="12.95" customHeight="1">
      <c r="A64" s="154" t="s">
        <v>19</v>
      </c>
      <c r="B64" s="153" t="s">
        <v>19</v>
      </c>
      <c r="C64" s="152" t="s">
        <v>19</v>
      </c>
      <c r="D64" s="151" t="s">
        <v>19</v>
      </c>
      <c r="E64" s="150" t="s">
        <v>19</v>
      </c>
      <c r="F64" s="149" t="s">
        <v>19</v>
      </c>
      <c r="G64" s="149" t="s">
        <v>19</v>
      </c>
      <c r="H64" s="148" t="s">
        <v>19</v>
      </c>
      <c r="I64" s="147" t="s">
        <v>19</v>
      </c>
      <c r="J64" s="146" t="s">
        <v>19</v>
      </c>
      <c r="K64" s="145" t="s">
        <v>19</v>
      </c>
    </row>
  </sheetData>
  <mergeCells count="1">
    <mergeCell ref="B3:K3"/>
  </mergeCells>
  <phoneticPr fontId="3"/>
  <dataValidations count="1">
    <dataValidation type="list" allowBlank="1" showInputMessage="1" showErrorMessage="1" sqref="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formula1>"【新営】,【改修】"</formula1>
    </dataValidation>
  </dataValidations>
  <pageMargins left="1.1811023622047245" right="0.39370078740157483" top="0.9055118110236221" bottom="0.47244094488188981" header="0.74803149606299213" footer="0.11811023622047245"/>
  <pageSetup paperSize="9" scale="88" orientation="portrait" r:id="rId1"/>
  <headerFooter alignWithMargins="0"/>
  <rowBreaks count="1" manualBreakCount="1">
    <brk id="1" max="16383"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topLeftCell="A2" zoomScale="60" zoomScaleNormal="100" workbookViewId="0">
      <selection activeCell="I24" sqref="I24"/>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341">
        <v>3</v>
      </c>
      <c r="B3" s="33" t="s">
        <v>200</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t="s">
        <v>1061</v>
      </c>
      <c r="D6" s="327"/>
      <c r="E6" s="74"/>
      <c r="F6" s="74"/>
      <c r="G6" s="74"/>
      <c r="H6" s="75"/>
      <c r="I6" s="140"/>
      <c r="J6" s="116"/>
      <c r="K6" s="25"/>
      <c r="L6" s="53"/>
      <c r="M6" s="54"/>
      <c r="N6" s="78"/>
      <c r="O6" s="56"/>
      <c r="P6" s="79"/>
      <c r="Q6" s="31"/>
      <c r="R6" s="58"/>
    </row>
    <row r="7" spans="1:18" ht="21" customHeight="1">
      <c r="A7" s="80">
        <v>1</v>
      </c>
      <c r="B7" s="81" t="s">
        <v>764</v>
      </c>
      <c r="C7" s="60" t="s">
        <v>765</v>
      </c>
      <c r="D7" s="328">
        <v>193</v>
      </c>
      <c r="E7" s="62" t="s">
        <v>102</v>
      </c>
      <c r="F7" s="83"/>
      <c r="G7" s="83"/>
      <c r="H7" s="84"/>
      <c r="I7" s="64"/>
      <c r="J7" s="85"/>
      <c r="K7" s="40"/>
      <c r="L7" s="67"/>
      <c r="M7" s="68"/>
      <c r="N7" s="43"/>
      <c r="O7" s="86"/>
      <c r="P7" s="87"/>
      <c r="Q7" s="46"/>
      <c r="R7" s="37"/>
    </row>
    <row r="8" spans="1:18" ht="21" customHeight="1">
      <c r="A8" s="71"/>
      <c r="B8" s="72"/>
      <c r="C8" s="16" t="s">
        <v>1062</v>
      </c>
      <c r="D8" s="306"/>
      <c r="E8" s="89"/>
      <c r="F8" s="89"/>
      <c r="G8" s="89"/>
      <c r="H8" s="75"/>
      <c r="I8" s="76"/>
      <c r="J8" s="77"/>
      <c r="K8" s="25"/>
      <c r="L8" s="53"/>
      <c r="M8" s="54"/>
      <c r="N8" s="55"/>
      <c r="O8" s="56"/>
      <c r="P8" s="79"/>
      <c r="Q8" s="31"/>
      <c r="R8" s="58"/>
    </row>
    <row r="9" spans="1:18" ht="21" customHeight="1">
      <c r="A9" s="80">
        <v>2</v>
      </c>
      <c r="B9" s="378" t="s">
        <v>118</v>
      </c>
      <c r="C9" s="60" t="s">
        <v>766</v>
      </c>
      <c r="D9" s="297">
        <v>14</v>
      </c>
      <c r="E9" s="62" t="s">
        <v>102</v>
      </c>
      <c r="F9" s="62"/>
      <c r="G9" s="62"/>
      <c r="H9" s="84"/>
      <c r="I9" s="64"/>
      <c r="J9" s="85"/>
      <c r="K9" s="40"/>
      <c r="L9" s="67"/>
      <c r="M9" s="68"/>
      <c r="N9" s="69"/>
      <c r="O9" s="86"/>
      <c r="P9" s="87"/>
      <c r="Q9" s="46"/>
      <c r="R9" s="37"/>
    </row>
    <row r="10" spans="1:18" ht="21" customHeight="1">
      <c r="A10" s="17"/>
      <c r="B10" s="72"/>
      <c r="C10" s="48"/>
      <c r="D10" s="306"/>
      <c r="E10" s="89"/>
      <c r="F10" s="89"/>
      <c r="G10" s="89"/>
      <c r="H10" s="58"/>
      <c r="I10" s="76"/>
      <c r="J10" s="77"/>
      <c r="K10" s="25"/>
      <c r="L10" s="53"/>
      <c r="M10" s="54"/>
      <c r="N10" s="92"/>
      <c r="O10" s="56"/>
      <c r="P10" s="79"/>
      <c r="Q10" s="31"/>
      <c r="R10" s="58"/>
    </row>
    <row r="11" spans="1:18" ht="21" customHeight="1">
      <c r="A11" s="80">
        <v>3</v>
      </c>
      <c r="B11" s="81" t="s">
        <v>767</v>
      </c>
      <c r="C11" s="60" t="s">
        <v>768</v>
      </c>
      <c r="D11" s="297">
        <v>10</v>
      </c>
      <c r="E11" s="62" t="s">
        <v>126</v>
      </c>
      <c r="F11" s="62"/>
      <c r="G11" s="62"/>
      <c r="H11" s="84"/>
      <c r="I11" s="64"/>
      <c r="J11" s="85"/>
      <c r="K11" s="40"/>
      <c r="L11" s="67"/>
      <c r="M11" s="68"/>
      <c r="N11" s="69"/>
      <c r="O11" s="86"/>
      <c r="P11" s="93"/>
      <c r="Q11" s="46"/>
      <c r="R11" s="37"/>
    </row>
    <row r="12" spans="1:18" ht="21" customHeight="1">
      <c r="A12" s="17"/>
      <c r="B12" s="72"/>
      <c r="C12" s="48"/>
      <c r="D12" s="306"/>
      <c r="E12" s="89"/>
      <c r="F12" s="89"/>
      <c r="G12" s="89"/>
      <c r="H12" s="94"/>
      <c r="I12" s="76"/>
      <c r="J12" s="77"/>
      <c r="K12" s="25"/>
      <c r="L12" s="53"/>
      <c r="M12" s="54"/>
      <c r="N12" s="92"/>
      <c r="O12" s="56"/>
      <c r="P12" s="79"/>
      <c r="Q12" s="31"/>
      <c r="R12" s="58"/>
    </row>
    <row r="13" spans="1:18" ht="21" customHeight="1">
      <c r="A13" s="13">
        <v>4</v>
      </c>
      <c r="B13" s="81" t="s">
        <v>753</v>
      </c>
      <c r="C13" s="60"/>
      <c r="D13" s="297">
        <v>10</v>
      </c>
      <c r="E13" s="62" t="s">
        <v>1060</v>
      </c>
      <c r="F13" s="62"/>
      <c r="G13" s="62"/>
      <c r="H13" s="37"/>
      <c r="I13" s="64"/>
      <c r="J13" s="85"/>
      <c r="K13" s="40"/>
      <c r="L13" s="67"/>
      <c r="M13" s="68"/>
      <c r="N13" s="69"/>
      <c r="O13" s="86"/>
      <c r="P13" s="93"/>
      <c r="Q13" s="46"/>
      <c r="R13" s="37"/>
    </row>
    <row r="14" spans="1:18" ht="21" customHeight="1">
      <c r="A14" s="18"/>
      <c r="B14" s="72"/>
      <c r="C14" s="48" t="s">
        <v>770</v>
      </c>
      <c r="D14" s="306"/>
      <c r="E14" s="89"/>
      <c r="F14" s="74"/>
      <c r="G14" s="74"/>
      <c r="H14" s="94"/>
      <c r="I14" s="76"/>
      <c r="J14" s="77"/>
      <c r="K14" s="25"/>
      <c r="L14" s="53"/>
      <c r="M14" s="54"/>
      <c r="N14" s="95"/>
      <c r="O14" s="96"/>
      <c r="P14" s="79"/>
      <c r="Q14" s="31"/>
      <c r="R14" s="58"/>
    </row>
    <row r="15" spans="1:18" ht="21" customHeight="1">
      <c r="A15" s="13">
        <v>5</v>
      </c>
      <c r="B15" s="81" t="s">
        <v>769</v>
      </c>
      <c r="C15" s="60" t="s">
        <v>771</v>
      </c>
      <c r="D15" s="297">
        <v>10</v>
      </c>
      <c r="E15" s="62" t="s">
        <v>169</v>
      </c>
      <c r="F15" s="97"/>
      <c r="G15" s="97"/>
      <c r="H15" s="98"/>
      <c r="I15" s="64"/>
      <c r="J15" s="85"/>
      <c r="K15" s="40"/>
      <c r="L15" s="67"/>
      <c r="M15" s="68"/>
      <c r="N15" s="43"/>
      <c r="O15" s="86"/>
      <c r="P15" s="93"/>
      <c r="Q15" s="46"/>
      <c r="R15" s="37"/>
    </row>
    <row r="16" spans="1:18" ht="21" customHeight="1">
      <c r="A16" s="17"/>
      <c r="B16" s="72"/>
      <c r="C16" s="48"/>
      <c r="D16" s="326"/>
      <c r="E16" s="89"/>
      <c r="F16" s="74"/>
      <c r="G16" s="74"/>
      <c r="H16" s="22"/>
      <c r="I16" s="76"/>
      <c r="J16" s="77"/>
      <c r="K16" s="25"/>
      <c r="L16" s="53"/>
      <c r="M16" s="54"/>
      <c r="N16" s="95"/>
      <c r="O16" s="96"/>
      <c r="P16" s="79"/>
      <c r="Q16" s="31"/>
      <c r="R16" s="58"/>
    </row>
    <row r="17" spans="1:18" ht="21" customHeight="1">
      <c r="A17" s="13"/>
      <c r="B17" s="81"/>
      <c r="C17" s="60"/>
      <c r="D17" s="297"/>
      <c r="E17" s="62"/>
      <c r="F17" s="97"/>
      <c r="G17" s="97"/>
      <c r="H17" s="100"/>
      <c r="I17" s="64"/>
      <c r="J17" s="85"/>
      <c r="K17" s="40"/>
      <c r="L17" s="67"/>
      <c r="M17" s="68"/>
      <c r="N17" s="43"/>
      <c r="O17" s="86"/>
      <c r="P17" s="93"/>
      <c r="Q17" s="46"/>
      <c r="R17" s="37"/>
    </row>
    <row r="18" spans="1:18" ht="21" customHeight="1">
      <c r="A18" s="18"/>
      <c r="B18" s="103"/>
      <c r="C18" s="48"/>
      <c r="D18" s="326"/>
      <c r="E18" s="89"/>
      <c r="F18" s="74"/>
      <c r="G18" s="74"/>
      <c r="H18" s="22"/>
      <c r="I18" s="76"/>
      <c r="J18" s="77"/>
      <c r="K18" s="25"/>
      <c r="L18" s="53"/>
      <c r="M18" s="54"/>
      <c r="N18" s="95"/>
      <c r="O18" s="96"/>
      <c r="P18" s="79"/>
      <c r="Q18" s="31"/>
      <c r="R18" s="58"/>
    </row>
    <row r="19" spans="1:18" ht="21" customHeight="1">
      <c r="A19" s="13"/>
      <c r="B19" s="104"/>
      <c r="C19" s="60"/>
      <c r="D19" s="297"/>
      <c r="E19" s="62"/>
      <c r="F19" s="97"/>
      <c r="G19" s="97"/>
      <c r="H19" s="63"/>
      <c r="I19" s="64"/>
      <c r="J19" s="85"/>
      <c r="K19" s="40"/>
      <c r="L19" s="67"/>
      <c r="M19" s="68"/>
      <c r="N19" s="101"/>
      <c r="O19" s="86"/>
      <c r="P19" s="102"/>
      <c r="Q19" s="46"/>
      <c r="R19" s="37"/>
    </row>
    <row r="20" spans="1:18" ht="21" customHeight="1">
      <c r="A20" s="17"/>
      <c r="B20" s="103"/>
      <c r="C20" s="48"/>
      <c r="D20" s="326"/>
      <c r="E20" s="89"/>
      <c r="F20" s="89"/>
      <c r="G20" s="89"/>
      <c r="H20" s="58"/>
      <c r="I20" s="76"/>
      <c r="J20" s="77"/>
      <c r="K20" s="25"/>
      <c r="L20" s="53"/>
      <c r="M20" s="54"/>
      <c r="N20" s="92"/>
      <c r="O20" s="56"/>
      <c r="P20" s="79"/>
      <c r="Q20" s="31"/>
      <c r="R20" s="58"/>
    </row>
    <row r="21" spans="1:18" ht="21" customHeight="1">
      <c r="A21" s="13"/>
      <c r="B21" s="104"/>
      <c r="C21" s="60"/>
      <c r="D21" s="297"/>
      <c r="E21" s="62"/>
      <c r="F21" s="62"/>
      <c r="G21" s="62"/>
      <c r="H21" s="37"/>
      <c r="I21" s="64"/>
      <c r="J21" s="85"/>
      <c r="K21" s="40"/>
      <c r="L21" s="67"/>
      <c r="M21" s="68"/>
      <c r="N21" s="69"/>
      <c r="O21" s="86"/>
      <c r="P21" s="93"/>
      <c r="Q21" s="46"/>
      <c r="R21" s="37"/>
    </row>
    <row r="22" spans="1:18" ht="21" customHeight="1">
      <c r="A22" s="18"/>
      <c r="B22" s="72"/>
      <c r="C22" s="48"/>
      <c r="D22" s="306"/>
      <c r="E22" s="89"/>
      <c r="F22" s="74"/>
      <c r="G22" s="74"/>
      <c r="H22" s="22"/>
      <c r="I22" s="76"/>
      <c r="J22" s="77"/>
      <c r="K22" s="25"/>
      <c r="L22" s="53"/>
      <c r="M22" s="54"/>
      <c r="N22" s="78"/>
      <c r="O22" s="96"/>
      <c r="P22" s="79"/>
      <c r="Q22" s="31"/>
      <c r="R22" s="58"/>
    </row>
    <row r="23" spans="1:18" ht="21" customHeight="1">
      <c r="A23" s="13"/>
      <c r="B23" s="81"/>
      <c r="C23" s="60"/>
      <c r="D23" s="297"/>
      <c r="E23" s="62"/>
      <c r="F23" s="97"/>
      <c r="G23" s="97"/>
      <c r="H23" s="63"/>
      <c r="I23" s="64"/>
      <c r="J23" s="85"/>
      <c r="K23" s="40"/>
      <c r="L23" s="67"/>
      <c r="M23" s="68"/>
      <c r="N23" s="43"/>
      <c r="O23" s="86"/>
      <c r="P23" s="93"/>
      <c r="Q23" s="46"/>
      <c r="R23" s="37"/>
    </row>
    <row r="24" spans="1:18" ht="21" customHeight="1">
      <c r="A24" s="18"/>
      <c r="B24" s="72"/>
      <c r="C24" s="48"/>
      <c r="D24" s="326"/>
      <c r="E24" s="89"/>
      <c r="F24" s="74"/>
      <c r="G24" s="74"/>
      <c r="H24" s="22"/>
      <c r="I24" s="76"/>
      <c r="J24" s="77"/>
      <c r="K24" s="25"/>
      <c r="L24" s="53"/>
      <c r="M24" s="54"/>
      <c r="N24" s="78"/>
      <c r="O24" s="96"/>
      <c r="P24" s="79"/>
      <c r="Q24" s="31"/>
      <c r="R24" s="58"/>
    </row>
    <row r="25" spans="1:18" ht="21" customHeight="1">
      <c r="A25" s="13"/>
      <c r="B25" s="81"/>
      <c r="C25" s="60"/>
      <c r="D25" s="297"/>
      <c r="E25" s="62"/>
      <c r="F25" s="97"/>
      <c r="G25" s="97"/>
      <c r="H25" s="63"/>
      <c r="I25" s="64"/>
      <c r="J25" s="85"/>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c r="B27" s="104"/>
      <c r="C27" s="60"/>
      <c r="D27" s="61"/>
      <c r="E27" s="62"/>
      <c r="F27" s="97"/>
      <c r="G27" s="97"/>
      <c r="H27" s="84"/>
      <c r="I27" s="64"/>
      <c r="J27" s="85"/>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c r="B47" s="33"/>
      <c r="C47" s="34"/>
      <c r="D47" s="35"/>
      <c r="E47" s="36"/>
      <c r="F47" s="36"/>
      <c r="G47" s="36"/>
      <c r="H47" s="37"/>
      <c r="I47" s="38"/>
      <c r="J47" s="39">
        <f>INT(D47*I47)</f>
        <v>0</v>
      </c>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c r="B49" s="59"/>
      <c r="C49" s="60"/>
      <c r="D49" s="61"/>
      <c r="E49" s="62"/>
      <c r="F49" s="62"/>
      <c r="G49" s="62"/>
      <c r="H49" s="63"/>
      <c r="I49" s="64"/>
      <c r="J49" s="85">
        <f>INT(D49*I49)</f>
        <v>0</v>
      </c>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80"/>
      <c r="B51" s="81"/>
      <c r="C51" s="60"/>
      <c r="D51" s="82"/>
      <c r="E51" s="62"/>
      <c r="F51" s="83"/>
      <c r="G51" s="83"/>
      <c r="H51" s="84"/>
      <c r="I51" s="64"/>
      <c r="J51" s="85">
        <f>INT(D51*I51)</f>
        <v>0</v>
      </c>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c r="B53" s="81"/>
      <c r="C53" s="60"/>
      <c r="D53" s="90"/>
      <c r="E53" s="62"/>
      <c r="F53" s="62"/>
      <c r="G53" s="62"/>
      <c r="H53" s="84"/>
      <c r="I53" s="64"/>
      <c r="J53" s="85">
        <f>INT(D53*I53)</f>
        <v>0</v>
      </c>
      <c r="K53" s="40"/>
      <c r="L53" s="67"/>
      <c r="M53" s="68"/>
      <c r="N53" s="69"/>
      <c r="O53" s="86"/>
      <c r="P53" s="87"/>
      <c r="Q53" s="46"/>
      <c r="R53" s="37"/>
    </row>
    <row r="54" spans="1:18" ht="21" customHeight="1">
      <c r="A54" s="17"/>
      <c r="B54" s="72"/>
      <c r="C54" s="48"/>
      <c r="D54" s="91"/>
      <c r="E54" s="89"/>
      <c r="F54" s="89"/>
      <c r="G54" s="89"/>
      <c r="H54" s="58"/>
      <c r="I54" s="76"/>
      <c r="J54" s="77"/>
      <c r="K54" s="25"/>
      <c r="L54" s="53"/>
      <c r="M54" s="54"/>
      <c r="N54" s="92"/>
      <c r="O54" s="56"/>
      <c r="P54" s="79"/>
      <c r="Q54" s="31"/>
      <c r="R54" s="58"/>
    </row>
    <row r="55" spans="1:18" ht="21" customHeight="1">
      <c r="A55" s="80"/>
      <c r="B55" s="81"/>
      <c r="C55" s="60"/>
      <c r="D55" s="61"/>
      <c r="E55" s="62"/>
      <c r="F55" s="62"/>
      <c r="G55" s="62"/>
      <c r="H55" s="84"/>
      <c r="I55" s="64"/>
      <c r="J55" s="85">
        <f>INT(D55*I55)</f>
        <v>0</v>
      </c>
      <c r="K55" s="40"/>
      <c r="L55" s="67"/>
      <c r="M55" s="68"/>
      <c r="N55" s="69"/>
      <c r="O55" s="86"/>
      <c r="P55" s="93"/>
      <c r="Q55" s="46"/>
      <c r="R55" s="37"/>
    </row>
    <row r="56" spans="1:18" ht="21" customHeight="1">
      <c r="A56" s="17"/>
      <c r="B56" s="72"/>
      <c r="C56" s="48"/>
      <c r="D56" s="91"/>
      <c r="E56" s="89"/>
      <c r="F56" s="89"/>
      <c r="G56" s="89"/>
      <c r="H56" s="94"/>
      <c r="I56" s="76"/>
      <c r="J56" s="77"/>
      <c r="K56" s="25"/>
      <c r="L56" s="53"/>
      <c r="M56" s="54"/>
      <c r="N56" s="92"/>
      <c r="O56" s="56"/>
      <c r="P56" s="79"/>
      <c r="Q56" s="31"/>
      <c r="R56" s="58"/>
    </row>
    <row r="57" spans="1:18" ht="21" customHeight="1">
      <c r="A57" s="13"/>
      <c r="B57" s="81"/>
      <c r="C57" s="60"/>
      <c r="D57" s="61"/>
      <c r="E57" s="62"/>
      <c r="F57" s="62"/>
      <c r="G57" s="62"/>
      <c r="H57" s="37"/>
      <c r="I57" s="64"/>
      <c r="J57" s="85">
        <f>INT(D57*I57)</f>
        <v>0</v>
      </c>
      <c r="K57" s="40"/>
      <c r="L57" s="67"/>
      <c r="M57" s="68"/>
      <c r="N57" s="69"/>
      <c r="O57" s="86"/>
      <c r="P57" s="93"/>
      <c r="Q57" s="46"/>
      <c r="R57" s="37"/>
    </row>
    <row r="58" spans="1:18" ht="21" customHeight="1">
      <c r="A58" s="18"/>
      <c r="B58" s="72"/>
      <c r="C58" s="48"/>
      <c r="D58" s="91"/>
      <c r="E58" s="89"/>
      <c r="F58" s="74"/>
      <c r="G58" s="74"/>
      <c r="H58" s="94"/>
      <c r="I58" s="76"/>
      <c r="J58" s="77"/>
      <c r="K58" s="25"/>
      <c r="L58" s="53"/>
      <c r="M58" s="54"/>
      <c r="N58" s="95"/>
      <c r="O58" s="96"/>
      <c r="P58" s="79"/>
      <c r="Q58" s="31"/>
      <c r="R58" s="58"/>
    </row>
    <row r="59" spans="1:18" ht="21" customHeight="1">
      <c r="A59" s="13"/>
      <c r="B59" s="81"/>
      <c r="C59" s="14"/>
      <c r="D59" s="61"/>
      <c r="E59" s="62"/>
      <c r="F59" s="97"/>
      <c r="G59" s="97"/>
      <c r="H59" s="98"/>
      <c r="I59" s="64"/>
      <c r="J59" s="85">
        <f>INT(D59*I59)</f>
        <v>0</v>
      </c>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c r="B61" s="81"/>
      <c r="C61" s="60"/>
      <c r="D61" s="61"/>
      <c r="E61" s="62"/>
      <c r="F61" s="97"/>
      <c r="G61" s="97"/>
      <c r="H61" s="100"/>
      <c r="I61" s="64"/>
      <c r="J61" s="85">
        <f>INT(D61*I61)</f>
        <v>0</v>
      </c>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c r="B63" s="81"/>
      <c r="C63" s="60"/>
      <c r="D63" s="61"/>
      <c r="E63" s="62"/>
      <c r="F63" s="97"/>
      <c r="G63" s="97"/>
      <c r="H63" s="63"/>
      <c r="I63" s="64"/>
      <c r="J63" s="85">
        <f>INT(D63*I63)</f>
        <v>0</v>
      </c>
      <c r="K63" s="40"/>
      <c r="L63" s="67"/>
      <c r="M63" s="68"/>
      <c r="N63" s="101"/>
      <c r="O63" s="86"/>
      <c r="P63" s="102"/>
      <c r="Q63" s="46"/>
      <c r="R63" s="37"/>
    </row>
    <row r="64" spans="1:18" ht="21" customHeight="1">
      <c r="A64" s="17"/>
      <c r="B64" s="72"/>
      <c r="C64" s="48"/>
      <c r="D64" s="99"/>
      <c r="E64" s="89"/>
      <c r="F64" s="89"/>
      <c r="G64" s="89"/>
      <c r="H64" s="58"/>
      <c r="I64" s="76"/>
      <c r="J64" s="77"/>
      <c r="K64" s="25"/>
      <c r="L64" s="53"/>
      <c r="M64" s="54"/>
      <c r="N64" s="92"/>
      <c r="O64" s="56"/>
      <c r="P64" s="79"/>
      <c r="Q64" s="31"/>
      <c r="R64" s="58"/>
    </row>
    <row r="65" spans="1:18" ht="21" customHeight="1">
      <c r="A65" s="13"/>
      <c r="B65" s="81"/>
      <c r="C65" s="60"/>
      <c r="D65" s="61"/>
      <c r="E65" s="62"/>
      <c r="F65" s="62"/>
      <c r="G65" s="62"/>
      <c r="H65" s="37"/>
      <c r="I65" s="64"/>
      <c r="J65" s="85">
        <f>INT(D65*I65)</f>
        <v>0</v>
      </c>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c r="B67" s="81"/>
      <c r="C67" s="60"/>
      <c r="D67" s="61"/>
      <c r="E67" s="62"/>
      <c r="F67" s="97"/>
      <c r="G67" s="97"/>
      <c r="H67" s="63"/>
      <c r="I67" s="64"/>
      <c r="J67" s="85">
        <f>INT(D67*I67)</f>
        <v>0</v>
      </c>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c r="B69" s="81"/>
      <c r="C69" s="60"/>
      <c r="D69" s="61"/>
      <c r="E69" s="62"/>
      <c r="F69" s="97"/>
      <c r="G69" s="97"/>
      <c r="H69" s="63"/>
      <c r="I69" s="64"/>
      <c r="J69" s="85">
        <f>INT(D69*I69)</f>
        <v>0</v>
      </c>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c r="B71" s="104"/>
      <c r="C71" s="60"/>
      <c r="D71" s="61"/>
      <c r="E71" s="62"/>
      <c r="F71" s="97"/>
      <c r="G71" s="97"/>
      <c r="H71" s="84"/>
      <c r="I71" s="64"/>
      <c r="J71" s="85">
        <f>INT(D71*I71)</f>
        <v>0</v>
      </c>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c r="B73" s="104"/>
      <c r="C73" s="60"/>
      <c r="D73" s="61"/>
      <c r="E73" s="62"/>
      <c r="F73" s="108"/>
      <c r="G73" s="108"/>
      <c r="H73" s="37"/>
      <c r="I73" s="64"/>
      <c r="J73" s="85">
        <f>INT(D73*I73)</f>
        <v>0</v>
      </c>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f>INT(D75*I75)</f>
        <v>0</v>
      </c>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f>INT(D77*I77)</f>
        <v>0</v>
      </c>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f>INT(D79*I79)</f>
        <v>0</v>
      </c>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f>INT(D81*I81)</f>
        <v>0</v>
      </c>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f>INT(D83*I83)</f>
        <v>0</v>
      </c>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f>INT(D85*I85)</f>
        <v>0</v>
      </c>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f>INT(D87*I87)</f>
        <v>0</v>
      </c>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t="s">
        <v>18</v>
      </c>
      <c r="C89" s="125"/>
      <c r="D89" s="126"/>
      <c r="E89" s="127"/>
      <c r="F89" s="128"/>
      <c r="G89" s="128"/>
      <c r="H89" s="129"/>
      <c r="I89" s="130"/>
      <c r="J89" s="131">
        <f>SUM(J50:J87)</f>
        <v>0</v>
      </c>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topLeftCell="A33" zoomScale="60" zoomScaleNormal="100" workbookViewId="0">
      <selection activeCell="A70" sqref="A70"/>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340">
        <v>4</v>
      </c>
      <c r="B3" s="33" t="s">
        <v>201</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c r="D6" s="327"/>
      <c r="E6" s="74"/>
      <c r="F6" s="74"/>
      <c r="G6" s="74"/>
      <c r="H6" s="75"/>
      <c r="I6" s="140"/>
      <c r="J6" s="116"/>
      <c r="K6" s="25"/>
      <c r="L6" s="53"/>
      <c r="M6" s="54"/>
      <c r="N6" s="78"/>
      <c r="O6" s="56"/>
      <c r="P6" s="79"/>
      <c r="Q6" s="31"/>
      <c r="R6" s="58"/>
    </row>
    <row r="7" spans="1:18" ht="21" customHeight="1">
      <c r="A7" s="80">
        <v>1</v>
      </c>
      <c r="B7" s="81" t="s">
        <v>772</v>
      </c>
      <c r="C7" s="60" t="s">
        <v>773</v>
      </c>
      <c r="D7" s="328">
        <v>15</v>
      </c>
      <c r="E7" s="62" t="s">
        <v>102</v>
      </c>
      <c r="F7" s="83"/>
      <c r="G7" s="83"/>
      <c r="H7" s="84"/>
      <c r="I7" s="64"/>
      <c r="J7" s="85"/>
      <c r="K7" s="40"/>
      <c r="L7" s="67"/>
      <c r="M7" s="68"/>
      <c r="N7" s="43"/>
      <c r="O7" s="86"/>
      <c r="P7" s="87"/>
      <c r="Q7" s="46"/>
      <c r="R7" s="37"/>
    </row>
    <row r="8" spans="1:18" ht="21" customHeight="1">
      <c r="A8" s="71"/>
      <c r="B8" s="72"/>
      <c r="C8" s="16"/>
      <c r="D8" s="306"/>
      <c r="E8" s="74"/>
      <c r="F8" s="89"/>
      <c r="G8" s="89"/>
      <c r="H8" s="75"/>
      <c r="I8" s="76"/>
      <c r="J8" s="77"/>
      <c r="K8" s="25"/>
      <c r="L8" s="53"/>
      <c r="M8" s="54"/>
      <c r="N8" s="55"/>
      <c r="O8" s="56"/>
      <c r="P8" s="79"/>
      <c r="Q8" s="31"/>
      <c r="R8" s="58"/>
    </row>
    <row r="9" spans="1:18" ht="21" customHeight="1">
      <c r="A9" s="80">
        <v>2</v>
      </c>
      <c r="B9" s="378" t="s">
        <v>118</v>
      </c>
      <c r="C9" s="60" t="s">
        <v>774</v>
      </c>
      <c r="D9" s="297">
        <v>76</v>
      </c>
      <c r="E9" s="62" t="s">
        <v>102</v>
      </c>
      <c r="F9" s="62"/>
      <c r="G9" s="62"/>
      <c r="H9" s="84"/>
      <c r="I9" s="64"/>
      <c r="J9" s="85"/>
      <c r="K9" s="40"/>
      <c r="L9" s="67"/>
      <c r="M9" s="68"/>
      <c r="N9" s="69"/>
      <c r="O9" s="86"/>
      <c r="P9" s="87"/>
      <c r="Q9" s="46"/>
      <c r="R9" s="37"/>
    </row>
    <row r="10" spans="1:18" ht="21" customHeight="1">
      <c r="A10" s="17"/>
      <c r="B10" s="72"/>
      <c r="C10" s="16"/>
      <c r="D10" s="306"/>
      <c r="E10" s="74"/>
      <c r="F10" s="89"/>
      <c r="G10" s="89"/>
      <c r="H10" s="58"/>
      <c r="I10" s="76"/>
      <c r="J10" s="77"/>
      <c r="K10" s="25"/>
      <c r="L10" s="53"/>
      <c r="M10" s="54"/>
      <c r="N10" s="92"/>
      <c r="O10" s="56"/>
      <c r="P10" s="79"/>
      <c r="Q10" s="31"/>
      <c r="R10" s="58"/>
    </row>
    <row r="11" spans="1:18" ht="21" customHeight="1">
      <c r="A11" s="80">
        <v>3</v>
      </c>
      <c r="B11" s="378" t="s">
        <v>118</v>
      </c>
      <c r="C11" s="60" t="s">
        <v>775</v>
      </c>
      <c r="D11" s="297">
        <v>18</v>
      </c>
      <c r="E11" s="62" t="s">
        <v>102</v>
      </c>
      <c r="F11" s="62"/>
      <c r="G11" s="62"/>
      <c r="H11" s="84"/>
      <c r="I11" s="64"/>
      <c r="J11" s="85"/>
      <c r="K11" s="40"/>
      <c r="L11" s="67"/>
      <c r="M11" s="68"/>
      <c r="N11" s="69"/>
      <c r="O11" s="86"/>
      <c r="P11" s="93"/>
      <c r="Q11" s="46"/>
      <c r="R11" s="37"/>
    </row>
    <row r="12" spans="1:18" ht="21" customHeight="1">
      <c r="A12" s="17"/>
      <c r="B12" s="72"/>
      <c r="C12" s="16"/>
      <c r="D12" s="306"/>
      <c r="E12" s="74"/>
      <c r="F12" s="89"/>
      <c r="G12" s="89"/>
      <c r="H12" s="94"/>
      <c r="I12" s="76"/>
      <c r="J12" s="77"/>
      <c r="K12" s="25"/>
      <c r="L12" s="53"/>
      <c r="M12" s="54"/>
      <c r="N12" s="92"/>
      <c r="O12" s="56"/>
      <c r="P12" s="79"/>
      <c r="Q12" s="31"/>
      <c r="R12" s="58"/>
    </row>
    <row r="13" spans="1:18" ht="21" customHeight="1">
      <c r="A13" s="13">
        <v>4</v>
      </c>
      <c r="B13" s="378" t="s">
        <v>118</v>
      </c>
      <c r="C13" s="60" t="s">
        <v>776</v>
      </c>
      <c r="D13" s="297">
        <v>18</v>
      </c>
      <c r="E13" s="62" t="s">
        <v>102</v>
      </c>
      <c r="F13" s="62"/>
      <c r="G13" s="62"/>
      <c r="H13" s="37"/>
      <c r="I13" s="64"/>
      <c r="J13" s="85"/>
      <c r="K13" s="40"/>
      <c r="L13" s="67"/>
      <c r="M13" s="68"/>
      <c r="N13" s="69"/>
      <c r="O13" s="86"/>
      <c r="P13" s="93"/>
      <c r="Q13" s="46"/>
      <c r="R13" s="37"/>
    </row>
    <row r="14" spans="1:18" ht="21" customHeight="1">
      <c r="A14" s="18"/>
      <c r="B14" s="72"/>
      <c r="C14" s="16"/>
      <c r="D14" s="306"/>
      <c r="E14" s="74"/>
      <c r="F14" s="74"/>
      <c r="G14" s="74"/>
      <c r="H14" s="94"/>
      <c r="I14" s="76"/>
      <c r="J14" s="77"/>
      <c r="K14" s="25"/>
      <c r="L14" s="53"/>
      <c r="M14" s="54"/>
      <c r="N14" s="95"/>
      <c r="O14" s="96"/>
      <c r="P14" s="79"/>
      <c r="Q14" s="31"/>
      <c r="R14" s="58"/>
    </row>
    <row r="15" spans="1:18" ht="21" customHeight="1">
      <c r="A15" s="13">
        <v>5</v>
      </c>
      <c r="B15" s="378" t="s">
        <v>118</v>
      </c>
      <c r="C15" s="60" t="s">
        <v>777</v>
      </c>
      <c r="D15" s="297">
        <v>54</v>
      </c>
      <c r="E15" s="62" t="s">
        <v>102</v>
      </c>
      <c r="F15" s="97"/>
      <c r="G15" s="97"/>
      <c r="H15" s="98"/>
      <c r="I15" s="64"/>
      <c r="J15" s="85"/>
      <c r="K15" s="40"/>
      <c r="L15" s="67"/>
      <c r="M15" s="68"/>
      <c r="N15" s="43"/>
      <c r="O15" s="86"/>
      <c r="P15" s="93"/>
      <c r="Q15" s="46"/>
      <c r="R15" s="37"/>
    </row>
    <row r="16" spans="1:18" ht="21" customHeight="1">
      <c r="A16" s="17"/>
      <c r="B16" s="72"/>
      <c r="C16" s="16"/>
      <c r="D16" s="326"/>
      <c r="E16" s="74"/>
      <c r="F16" s="74"/>
      <c r="G16" s="74"/>
      <c r="H16" s="22"/>
      <c r="I16" s="76"/>
      <c r="J16" s="77"/>
      <c r="K16" s="25"/>
      <c r="L16" s="53"/>
      <c r="M16" s="54"/>
      <c r="N16" s="95"/>
      <c r="O16" s="96"/>
      <c r="P16" s="79"/>
      <c r="Q16" s="31"/>
      <c r="R16" s="58"/>
    </row>
    <row r="17" spans="1:18" ht="21" customHeight="1">
      <c r="A17" s="13">
        <v>6</v>
      </c>
      <c r="B17" s="378" t="s">
        <v>118</v>
      </c>
      <c r="C17" s="60" t="s">
        <v>778</v>
      </c>
      <c r="D17" s="297">
        <v>13</v>
      </c>
      <c r="E17" s="62" t="s">
        <v>102</v>
      </c>
      <c r="F17" s="97"/>
      <c r="G17" s="97"/>
      <c r="H17" s="100"/>
      <c r="I17" s="64"/>
      <c r="J17" s="85"/>
      <c r="K17" s="40"/>
      <c r="L17" s="67"/>
      <c r="M17" s="68"/>
      <c r="N17" s="43"/>
      <c r="O17" s="86"/>
      <c r="P17" s="93"/>
      <c r="Q17" s="46"/>
      <c r="R17" s="37"/>
    </row>
    <row r="18" spans="1:18" ht="21" customHeight="1">
      <c r="A18" s="18"/>
      <c r="B18" s="72"/>
      <c r="C18" s="16"/>
      <c r="D18" s="326"/>
      <c r="E18" s="74"/>
      <c r="F18" s="74"/>
      <c r="G18" s="74"/>
      <c r="H18" s="22"/>
      <c r="I18" s="76"/>
      <c r="J18" s="77"/>
      <c r="K18" s="25"/>
      <c r="L18" s="53"/>
      <c r="M18" s="54"/>
      <c r="N18" s="95"/>
      <c r="O18" s="96"/>
      <c r="P18" s="79"/>
      <c r="Q18" s="31"/>
      <c r="R18" s="58"/>
    </row>
    <row r="19" spans="1:18" ht="21" customHeight="1">
      <c r="A19" s="13">
        <v>7</v>
      </c>
      <c r="B19" s="81" t="s">
        <v>779</v>
      </c>
      <c r="C19" s="60" t="s">
        <v>773</v>
      </c>
      <c r="D19" s="297">
        <v>42</v>
      </c>
      <c r="E19" s="62" t="s">
        <v>102</v>
      </c>
      <c r="F19" s="97"/>
      <c r="G19" s="97"/>
      <c r="H19" s="63"/>
      <c r="I19" s="64"/>
      <c r="J19" s="85"/>
      <c r="K19" s="40"/>
      <c r="L19" s="67"/>
      <c r="M19" s="68"/>
      <c r="N19" s="101"/>
      <c r="O19" s="86"/>
      <c r="P19" s="102"/>
      <c r="Q19" s="46"/>
      <c r="R19" s="37"/>
    </row>
    <row r="20" spans="1:18" ht="21" customHeight="1">
      <c r="A20" s="17"/>
      <c r="B20" s="72"/>
      <c r="C20" s="16"/>
      <c r="D20" s="326"/>
      <c r="E20" s="74"/>
      <c r="F20" s="89"/>
      <c r="G20" s="89"/>
      <c r="H20" s="58"/>
      <c r="I20" s="76"/>
      <c r="J20" s="77"/>
      <c r="K20" s="25"/>
      <c r="L20" s="53"/>
      <c r="M20" s="54"/>
      <c r="N20" s="92"/>
      <c r="O20" s="56"/>
      <c r="P20" s="79"/>
      <c r="Q20" s="31"/>
      <c r="R20" s="58"/>
    </row>
    <row r="21" spans="1:18" ht="21" customHeight="1">
      <c r="A21" s="13">
        <v>8</v>
      </c>
      <c r="B21" s="378" t="s">
        <v>118</v>
      </c>
      <c r="C21" s="60" t="s">
        <v>774</v>
      </c>
      <c r="D21" s="297">
        <v>13</v>
      </c>
      <c r="E21" s="62" t="s">
        <v>102</v>
      </c>
      <c r="F21" s="62"/>
      <c r="G21" s="62"/>
      <c r="H21" s="37"/>
      <c r="I21" s="64"/>
      <c r="J21" s="85"/>
      <c r="K21" s="40"/>
      <c r="L21" s="67"/>
      <c r="M21" s="68"/>
      <c r="N21" s="69"/>
      <c r="O21" s="86"/>
      <c r="P21" s="93"/>
      <c r="Q21" s="46"/>
      <c r="R21" s="37"/>
    </row>
    <row r="22" spans="1:18" ht="21" customHeight="1">
      <c r="A22" s="18"/>
      <c r="B22" s="72"/>
      <c r="C22" s="16"/>
      <c r="D22" s="306"/>
      <c r="E22" s="74"/>
      <c r="F22" s="74"/>
      <c r="G22" s="74"/>
      <c r="H22" s="22"/>
      <c r="I22" s="76"/>
      <c r="J22" s="77"/>
      <c r="K22" s="25"/>
      <c r="L22" s="53"/>
      <c r="M22" s="54"/>
      <c r="N22" s="78"/>
      <c r="O22" s="96"/>
      <c r="P22" s="79"/>
      <c r="Q22" s="31"/>
      <c r="R22" s="58"/>
    </row>
    <row r="23" spans="1:18" ht="21" customHeight="1">
      <c r="A23" s="13">
        <v>9</v>
      </c>
      <c r="B23" s="378" t="s">
        <v>118</v>
      </c>
      <c r="C23" s="60" t="s">
        <v>777</v>
      </c>
      <c r="D23" s="297">
        <v>29</v>
      </c>
      <c r="E23" s="62" t="s">
        <v>102</v>
      </c>
      <c r="F23" s="97"/>
      <c r="G23" s="97"/>
      <c r="H23" s="63"/>
      <c r="I23" s="64"/>
      <c r="J23" s="85"/>
      <c r="K23" s="40"/>
      <c r="L23" s="67"/>
      <c r="M23" s="68"/>
      <c r="N23" s="43"/>
      <c r="O23" s="86"/>
      <c r="P23" s="93"/>
      <c r="Q23" s="46"/>
      <c r="R23" s="37"/>
    </row>
    <row r="24" spans="1:18" ht="21" customHeight="1">
      <c r="A24" s="18"/>
      <c r="B24" s="72"/>
      <c r="C24" s="48"/>
      <c r="D24" s="326"/>
      <c r="E24" s="74"/>
      <c r="F24" s="74"/>
      <c r="G24" s="74"/>
      <c r="H24" s="22"/>
      <c r="I24" s="76"/>
      <c r="J24" s="77"/>
      <c r="K24" s="25"/>
      <c r="L24" s="53"/>
      <c r="M24" s="54"/>
      <c r="N24" s="78"/>
      <c r="O24" s="96"/>
      <c r="P24" s="79"/>
      <c r="Q24" s="31"/>
      <c r="R24" s="58"/>
    </row>
    <row r="25" spans="1:18" ht="21" customHeight="1">
      <c r="A25" s="13">
        <v>10</v>
      </c>
      <c r="B25" s="81" t="s">
        <v>780</v>
      </c>
      <c r="C25" s="60" t="s">
        <v>781</v>
      </c>
      <c r="D25" s="297">
        <v>12</v>
      </c>
      <c r="E25" s="62" t="s">
        <v>102</v>
      </c>
      <c r="F25" s="97"/>
      <c r="G25" s="97"/>
      <c r="H25" s="63"/>
      <c r="I25" s="64"/>
      <c r="J25" s="85"/>
      <c r="K25" s="40"/>
      <c r="L25" s="67"/>
      <c r="M25" s="68"/>
      <c r="N25" s="43"/>
      <c r="O25" s="86"/>
      <c r="P25" s="93"/>
      <c r="Q25" s="46"/>
      <c r="R25" s="37"/>
    </row>
    <row r="26" spans="1:18" ht="21" customHeight="1">
      <c r="A26" s="17"/>
      <c r="B26" s="72"/>
      <c r="C26" s="48"/>
      <c r="D26" s="326"/>
      <c r="E26" s="74"/>
      <c r="F26" s="74"/>
      <c r="G26" s="74"/>
      <c r="H26" s="75"/>
      <c r="I26" s="76"/>
      <c r="J26" s="77"/>
      <c r="K26" s="25"/>
      <c r="L26" s="53"/>
      <c r="M26" s="54"/>
      <c r="N26" s="95"/>
      <c r="O26" s="96"/>
      <c r="P26" s="79"/>
      <c r="Q26" s="31"/>
      <c r="R26" s="58"/>
    </row>
    <row r="27" spans="1:18" ht="21" customHeight="1">
      <c r="A27" s="13">
        <v>11</v>
      </c>
      <c r="B27" s="81" t="s">
        <v>782</v>
      </c>
      <c r="C27" s="60" t="s">
        <v>775</v>
      </c>
      <c r="D27" s="297">
        <v>8</v>
      </c>
      <c r="E27" s="62" t="s">
        <v>102</v>
      </c>
      <c r="F27" s="97"/>
      <c r="G27" s="97"/>
      <c r="H27" s="84"/>
      <c r="I27" s="64"/>
      <c r="J27" s="85"/>
      <c r="K27" s="40"/>
      <c r="L27" s="67"/>
      <c r="M27" s="68"/>
      <c r="N27" s="105"/>
      <c r="O27" s="86"/>
      <c r="P27" s="93"/>
      <c r="Q27" s="46"/>
      <c r="R27" s="37"/>
    </row>
    <row r="28" spans="1:18" ht="21" customHeight="1">
      <c r="A28" s="17"/>
      <c r="B28" s="72"/>
      <c r="C28" s="16"/>
      <c r="D28" s="326"/>
      <c r="E28" s="74"/>
      <c r="F28" s="106"/>
      <c r="G28" s="106"/>
      <c r="H28" s="107"/>
      <c r="I28" s="76"/>
      <c r="J28" s="77"/>
      <c r="K28" s="25"/>
      <c r="L28" s="53"/>
      <c r="M28" s="54"/>
      <c r="N28" s="95"/>
      <c r="O28" s="96"/>
      <c r="P28" s="79"/>
      <c r="Q28" s="31"/>
      <c r="R28" s="58"/>
    </row>
    <row r="29" spans="1:18" ht="21" customHeight="1">
      <c r="A29" s="13">
        <v>12</v>
      </c>
      <c r="B29" s="81" t="s">
        <v>772</v>
      </c>
      <c r="C29" s="60" t="s">
        <v>202</v>
      </c>
      <c r="D29" s="297">
        <v>5</v>
      </c>
      <c r="E29" s="62" t="s">
        <v>102</v>
      </c>
      <c r="F29" s="108"/>
      <c r="G29" s="108"/>
      <c r="H29" s="37"/>
      <c r="I29" s="64"/>
      <c r="J29" s="85"/>
      <c r="K29" s="40"/>
      <c r="L29" s="67"/>
      <c r="M29" s="68"/>
      <c r="N29" s="43"/>
      <c r="O29" s="86"/>
      <c r="P29" s="93"/>
      <c r="Q29" s="46"/>
      <c r="R29" s="37"/>
    </row>
    <row r="30" spans="1:18" ht="21" customHeight="1">
      <c r="A30" s="17"/>
      <c r="B30" s="72"/>
      <c r="C30" s="16"/>
      <c r="D30" s="326"/>
      <c r="E30" s="74"/>
      <c r="F30" s="106"/>
      <c r="G30" s="106"/>
      <c r="H30" s="107"/>
      <c r="I30" s="76"/>
      <c r="J30" s="77"/>
      <c r="K30" s="25"/>
      <c r="L30" s="53"/>
      <c r="M30" s="54"/>
      <c r="N30" s="95"/>
      <c r="O30" s="96"/>
      <c r="P30" s="79"/>
      <c r="Q30" s="31"/>
      <c r="R30" s="58"/>
    </row>
    <row r="31" spans="1:18" ht="21" customHeight="1">
      <c r="A31" s="13">
        <v>13</v>
      </c>
      <c r="B31" s="81" t="s">
        <v>783</v>
      </c>
      <c r="C31" s="60" t="s">
        <v>775</v>
      </c>
      <c r="D31" s="297">
        <v>11</v>
      </c>
      <c r="E31" s="62" t="s">
        <v>102</v>
      </c>
      <c r="F31" s="108"/>
      <c r="G31" s="108"/>
      <c r="H31" s="37"/>
      <c r="I31" s="64"/>
      <c r="J31" s="85"/>
      <c r="K31" s="40"/>
      <c r="L31" s="67"/>
      <c r="M31" s="68"/>
      <c r="N31" s="43"/>
      <c r="O31" s="86"/>
      <c r="P31" s="93"/>
      <c r="Q31" s="46"/>
      <c r="R31" s="37"/>
    </row>
    <row r="32" spans="1:18" ht="21" customHeight="1">
      <c r="A32" s="17"/>
      <c r="B32" s="72"/>
      <c r="C32" s="16"/>
      <c r="D32" s="326"/>
      <c r="E32" s="74"/>
      <c r="F32" s="106"/>
      <c r="G32" s="106"/>
      <c r="H32" s="58"/>
      <c r="I32" s="76"/>
      <c r="J32" s="77"/>
      <c r="K32" s="25"/>
      <c r="L32" s="53"/>
      <c r="M32" s="54"/>
      <c r="N32" s="95"/>
      <c r="O32" s="96"/>
      <c r="P32" s="79"/>
      <c r="Q32" s="31"/>
      <c r="R32" s="58"/>
    </row>
    <row r="33" spans="1:18" ht="21" customHeight="1">
      <c r="A33" s="13">
        <v>14</v>
      </c>
      <c r="B33" s="378" t="s">
        <v>118</v>
      </c>
      <c r="C33" s="60" t="s">
        <v>776</v>
      </c>
      <c r="D33" s="297">
        <v>20</v>
      </c>
      <c r="E33" s="62" t="s">
        <v>102</v>
      </c>
      <c r="F33" s="108"/>
      <c r="G33" s="108"/>
      <c r="H33" s="37"/>
      <c r="I33" s="64"/>
      <c r="J33" s="85"/>
      <c r="K33" s="40"/>
      <c r="L33" s="67"/>
      <c r="M33" s="68"/>
      <c r="N33" s="43"/>
      <c r="O33" s="86"/>
      <c r="P33" s="93"/>
      <c r="Q33" s="46"/>
      <c r="R33" s="37"/>
    </row>
    <row r="34" spans="1:18" ht="21" customHeight="1">
      <c r="A34" s="17"/>
      <c r="B34" s="72"/>
      <c r="C34" s="16"/>
      <c r="D34" s="326"/>
      <c r="E34" s="74"/>
      <c r="F34" s="106"/>
      <c r="G34" s="106"/>
      <c r="H34" s="58"/>
      <c r="I34" s="76"/>
      <c r="J34" s="77"/>
      <c r="K34" s="25"/>
      <c r="L34" s="53"/>
      <c r="M34" s="54"/>
      <c r="N34" s="95"/>
      <c r="O34" s="96"/>
      <c r="P34" s="79"/>
      <c r="Q34" s="31"/>
      <c r="R34" s="58"/>
    </row>
    <row r="35" spans="1:18" ht="21" customHeight="1">
      <c r="A35" s="13">
        <v>15</v>
      </c>
      <c r="B35" s="378" t="s">
        <v>118</v>
      </c>
      <c r="C35" s="60" t="s">
        <v>777</v>
      </c>
      <c r="D35" s="297">
        <v>19</v>
      </c>
      <c r="E35" s="62" t="s">
        <v>102</v>
      </c>
      <c r="F35" s="108"/>
      <c r="G35" s="108"/>
      <c r="H35" s="37"/>
      <c r="I35" s="64"/>
      <c r="J35" s="85"/>
      <c r="K35" s="40"/>
      <c r="L35" s="67"/>
      <c r="M35" s="68"/>
      <c r="N35" s="43"/>
      <c r="O35" s="86"/>
      <c r="P35" s="93"/>
      <c r="Q35" s="46"/>
      <c r="R35" s="37"/>
    </row>
    <row r="36" spans="1:18" ht="21" customHeight="1">
      <c r="A36" s="17"/>
      <c r="B36" s="72"/>
      <c r="C36" s="16"/>
      <c r="D36" s="326"/>
      <c r="E36" s="74"/>
      <c r="F36" s="89"/>
      <c r="G36" s="89"/>
      <c r="H36" s="94"/>
      <c r="I36" s="76"/>
      <c r="J36" s="77"/>
      <c r="K36" s="25"/>
      <c r="L36" s="53"/>
      <c r="M36" s="54"/>
      <c r="N36" s="95"/>
      <c r="O36" s="56"/>
      <c r="P36" s="79"/>
      <c r="Q36" s="31"/>
      <c r="R36" s="58"/>
    </row>
    <row r="37" spans="1:18" ht="21" customHeight="1">
      <c r="A37" s="13">
        <v>16</v>
      </c>
      <c r="B37" s="378" t="s">
        <v>118</v>
      </c>
      <c r="C37" s="60" t="s">
        <v>778</v>
      </c>
      <c r="D37" s="297">
        <v>10</v>
      </c>
      <c r="E37" s="62" t="s">
        <v>102</v>
      </c>
      <c r="F37" s="62"/>
      <c r="G37" s="62"/>
      <c r="H37" s="98"/>
      <c r="I37" s="64"/>
      <c r="J37" s="85"/>
      <c r="K37" s="40"/>
      <c r="L37" s="67"/>
      <c r="M37" s="68"/>
      <c r="N37" s="43"/>
      <c r="O37" s="86"/>
      <c r="P37" s="93"/>
      <c r="Q37" s="46"/>
      <c r="R37" s="37"/>
    </row>
    <row r="38" spans="1:18" ht="21" customHeight="1">
      <c r="A38" s="17"/>
      <c r="B38" s="72"/>
      <c r="C38" s="16"/>
      <c r="D38" s="326"/>
      <c r="E38" s="89"/>
      <c r="F38" s="89"/>
      <c r="G38" s="89"/>
      <c r="H38" s="94"/>
      <c r="I38" s="76"/>
      <c r="J38" s="77"/>
      <c r="K38" s="25"/>
      <c r="L38" s="53"/>
      <c r="M38" s="54"/>
      <c r="N38" s="95"/>
      <c r="O38" s="56"/>
      <c r="P38" s="79"/>
      <c r="Q38" s="31"/>
      <c r="R38" s="58"/>
    </row>
    <row r="39" spans="1:18" ht="21" customHeight="1">
      <c r="A39" s="13">
        <v>17</v>
      </c>
      <c r="B39" s="81" t="s">
        <v>203</v>
      </c>
      <c r="C39" s="60" t="s">
        <v>784</v>
      </c>
      <c r="D39" s="297">
        <v>20</v>
      </c>
      <c r="E39" s="62" t="s">
        <v>126</v>
      </c>
      <c r="F39" s="62"/>
      <c r="G39" s="62"/>
      <c r="H39" s="98"/>
      <c r="I39" s="64"/>
      <c r="J39" s="85"/>
      <c r="K39" s="40"/>
      <c r="L39" s="67"/>
      <c r="M39" s="68"/>
      <c r="N39" s="43"/>
      <c r="O39" s="86"/>
      <c r="P39" s="93"/>
      <c r="Q39" s="46"/>
      <c r="R39" s="37"/>
    </row>
    <row r="40" spans="1:18" ht="21" customHeight="1">
      <c r="A40" s="17"/>
      <c r="B40" s="72"/>
      <c r="C40" s="16"/>
      <c r="D40" s="326"/>
      <c r="E40" s="89"/>
      <c r="F40" s="106"/>
      <c r="G40" s="106"/>
      <c r="H40" s="22"/>
      <c r="I40" s="76"/>
      <c r="J40" s="77"/>
      <c r="K40" s="25"/>
      <c r="L40" s="53"/>
      <c r="M40" s="54"/>
      <c r="N40" s="95"/>
      <c r="O40" s="56"/>
      <c r="P40" s="79"/>
      <c r="Q40" s="31"/>
      <c r="R40" s="58"/>
    </row>
    <row r="41" spans="1:18" ht="21" customHeight="1">
      <c r="A41" s="13">
        <v>18</v>
      </c>
      <c r="B41" s="81" t="s">
        <v>206</v>
      </c>
      <c r="C41" s="60" t="s">
        <v>207</v>
      </c>
      <c r="D41" s="297">
        <v>10</v>
      </c>
      <c r="E41" s="62" t="s">
        <v>126</v>
      </c>
      <c r="F41" s="108"/>
      <c r="G41" s="108"/>
      <c r="H41" s="100"/>
      <c r="I41" s="64"/>
      <c r="J41" s="85"/>
      <c r="K41" s="40"/>
      <c r="L41" s="67"/>
      <c r="M41" s="68"/>
      <c r="N41" s="43"/>
      <c r="O41" s="86"/>
      <c r="P41" s="93"/>
      <c r="Q41" s="46"/>
      <c r="R41" s="37"/>
    </row>
    <row r="42" spans="1:18" ht="21" customHeight="1">
      <c r="A42" s="17"/>
      <c r="B42" s="72"/>
      <c r="C42" s="48"/>
      <c r="D42" s="326"/>
      <c r="E42" s="89"/>
      <c r="F42" s="106"/>
      <c r="G42" s="106"/>
      <c r="H42" s="22"/>
      <c r="I42" s="76"/>
      <c r="J42" s="77"/>
      <c r="K42" s="25"/>
      <c r="L42" s="53"/>
      <c r="M42" s="54"/>
      <c r="N42" s="95"/>
      <c r="O42" s="56"/>
      <c r="P42" s="79"/>
      <c r="Q42" s="109"/>
      <c r="R42" s="58"/>
    </row>
    <row r="43" spans="1:18" ht="21" customHeight="1">
      <c r="A43" s="13">
        <v>19</v>
      </c>
      <c r="B43" s="81" t="s">
        <v>204</v>
      </c>
      <c r="C43" s="60" t="s">
        <v>785</v>
      </c>
      <c r="D43" s="297">
        <v>1</v>
      </c>
      <c r="E43" s="62" t="s">
        <v>126</v>
      </c>
      <c r="F43" s="108"/>
      <c r="G43" s="108"/>
      <c r="H43" s="63"/>
      <c r="I43" s="64"/>
      <c r="J43" s="85"/>
      <c r="K43" s="40"/>
      <c r="L43" s="110"/>
      <c r="M43" s="54"/>
      <c r="N43" s="101"/>
      <c r="O43" s="111"/>
      <c r="P43" s="102"/>
      <c r="Q43" s="112"/>
      <c r="R43" s="94"/>
    </row>
    <row r="44" spans="1:18" ht="21" customHeight="1">
      <c r="A44" s="17"/>
      <c r="B44" s="72"/>
      <c r="C44" s="113"/>
      <c r="D44" s="303"/>
      <c r="E44" s="115"/>
      <c r="F44" s="116"/>
      <c r="G44" s="116"/>
      <c r="H44" s="117"/>
      <c r="I44" s="118"/>
      <c r="J44" s="119"/>
      <c r="K44" s="120"/>
      <c r="L44" s="121"/>
      <c r="M44" s="122"/>
      <c r="N44" s="92"/>
      <c r="O44" s="56"/>
      <c r="P44" s="79"/>
      <c r="Q44" s="31"/>
      <c r="R44" s="58"/>
    </row>
    <row r="45" spans="1:18" ht="21" customHeight="1" thickBot="1">
      <c r="A45" s="123">
        <v>20</v>
      </c>
      <c r="B45" s="273" t="s">
        <v>205</v>
      </c>
      <c r="C45" s="125" t="s">
        <v>1051</v>
      </c>
      <c r="D45" s="305">
        <v>1</v>
      </c>
      <c r="E45" s="127" t="s">
        <v>126</v>
      </c>
      <c r="F45" s="128"/>
      <c r="G45" s="128"/>
      <c r="H45" s="129"/>
      <c r="I45" s="130"/>
      <c r="J45" s="131"/>
      <c r="K45" s="132"/>
      <c r="L45" s="133"/>
      <c r="M45" s="134"/>
      <c r="N45" s="135"/>
      <c r="O45" s="136"/>
      <c r="P45" s="137"/>
      <c r="Q45" s="138"/>
      <c r="R45" s="139"/>
    </row>
    <row r="46" spans="1:18" ht="21" customHeight="1" thickTop="1">
      <c r="A46" s="387"/>
      <c r="B46" s="19" t="s">
        <v>786</v>
      </c>
      <c r="C46" s="20" t="s">
        <v>787</v>
      </c>
      <c r="D46" s="20"/>
      <c r="E46" s="21"/>
      <c r="F46" s="21"/>
      <c r="G46" s="21"/>
      <c r="H46" s="22"/>
      <c r="I46" s="23"/>
      <c r="J46" s="24"/>
      <c r="K46" s="25"/>
      <c r="L46" s="26"/>
      <c r="M46" s="27"/>
      <c r="N46" s="28"/>
      <c r="O46" s="29"/>
      <c r="P46" s="30"/>
      <c r="Q46" s="31"/>
      <c r="R46" s="32"/>
    </row>
    <row r="47" spans="1:18" ht="21" customHeight="1">
      <c r="A47" s="13">
        <v>21</v>
      </c>
      <c r="B47" s="33" t="s">
        <v>1050</v>
      </c>
      <c r="C47" s="34" t="s">
        <v>1052</v>
      </c>
      <c r="D47" s="35">
        <v>1</v>
      </c>
      <c r="E47" s="36" t="s">
        <v>101</v>
      </c>
      <c r="F47" s="36"/>
      <c r="G47" s="36"/>
      <c r="H47" s="37"/>
      <c r="I47" s="38"/>
      <c r="J47" s="39"/>
      <c r="K47" s="40"/>
      <c r="L47" s="41"/>
      <c r="M47" s="42"/>
      <c r="N47" s="43"/>
      <c r="O47" s="44"/>
      <c r="P47" s="45"/>
      <c r="Q47" s="46"/>
      <c r="R47" s="37"/>
    </row>
    <row r="48" spans="1:18" ht="21" customHeight="1">
      <c r="A48" s="17"/>
      <c r="B48" s="272"/>
      <c r="C48" s="20" t="s">
        <v>1063</v>
      </c>
      <c r="D48" s="49"/>
      <c r="E48" s="89"/>
      <c r="F48" s="50"/>
      <c r="G48" s="50"/>
      <c r="H48" s="22"/>
      <c r="I48" s="51"/>
      <c r="J48" s="52"/>
      <c r="K48" s="25"/>
      <c r="L48" s="53"/>
      <c r="M48" s="54"/>
      <c r="N48" s="55"/>
      <c r="O48" s="56"/>
      <c r="P48" s="57"/>
      <c r="Q48" s="31"/>
      <c r="R48" s="58"/>
    </row>
    <row r="49" spans="1:18" ht="21" customHeight="1">
      <c r="A49" s="13">
        <v>22</v>
      </c>
      <c r="B49" s="378" t="s">
        <v>118</v>
      </c>
      <c r="C49" s="34" t="s">
        <v>788</v>
      </c>
      <c r="D49" s="297">
        <v>2</v>
      </c>
      <c r="E49" s="62" t="s">
        <v>101</v>
      </c>
      <c r="F49" s="62"/>
      <c r="G49" s="62"/>
      <c r="H49" s="63"/>
      <c r="I49" s="64"/>
      <c r="J49" s="85"/>
      <c r="K49" s="66"/>
      <c r="L49" s="67"/>
      <c r="M49" s="68"/>
      <c r="N49" s="69"/>
      <c r="O49" s="44"/>
      <c r="P49" s="70"/>
      <c r="Q49" s="46"/>
      <c r="R49" s="37"/>
    </row>
    <row r="50" spans="1:18" ht="21" customHeight="1">
      <c r="A50" s="17"/>
      <c r="B50" s="272"/>
      <c r="C50" s="20" t="s">
        <v>1063</v>
      </c>
      <c r="D50" s="327"/>
      <c r="E50" s="89"/>
      <c r="F50" s="74"/>
      <c r="G50" s="74"/>
      <c r="H50" s="75"/>
      <c r="I50" s="140"/>
      <c r="J50" s="116"/>
      <c r="K50" s="25"/>
      <c r="L50" s="53"/>
      <c r="M50" s="54"/>
      <c r="N50" s="78"/>
      <c r="O50" s="56"/>
      <c r="P50" s="79"/>
      <c r="Q50" s="31"/>
      <c r="R50" s="58"/>
    </row>
    <row r="51" spans="1:18" ht="21" customHeight="1">
      <c r="A51" s="13">
        <v>23</v>
      </c>
      <c r="B51" s="378" t="s">
        <v>118</v>
      </c>
      <c r="C51" s="34" t="s">
        <v>789</v>
      </c>
      <c r="D51" s="328">
        <v>1</v>
      </c>
      <c r="E51" s="62" t="s">
        <v>101</v>
      </c>
      <c r="F51" s="83"/>
      <c r="G51" s="83"/>
      <c r="H51" s="84"/>
      <c r="I51" s="64"/>
      <c r="J51" s="85"/>
      <c r="K51" s="40"/>
      <c r="L51" s="67"/>
      <c r="M51" s="68"/>
      <c r="N51" s="43"/>
      <c r="O51" s="86"/>
      <c r="P51" s="87"/>
      <c r="Q51" s="46"/>
      <c r="R51" s="37"/>
    </row>
    <row r="52" spans="1:18" ht="21" customHeight="1">
      <c r="A52" s="17"/>
      <c r="B52" s="272"/>
      <c r="C52" s="20" t="s">
        <v>790</v>
      </c>
      <c r="D52" s="49"/>
      <c r="E52" s="89"/>
      <c r="F52" s="89"/>
      <c r="G52" s="89"/>
      <c r="H52" s="75"/>
      <c r="I52" s="76"/>
      <c r="J52" s="77"/>
      <c r="K52" s="25"/>
      <c r="L52" s="53"/>
      <c r="M52" s="54"/>
      <c r="N52" s="55"/>
      <c r="O52" s="56"/>
      <c r="P52" s="79"/>
      <c r="Q52" s="31"/>
      <c r="R52" s="58"/>
    </row>
    <row r="53" spans="1:18" ht="21" customHeight="1">
      <c r="A53" s="13">
        <v>24</v>
      </c>
      <c r="B53" s="378" t="s">
        <v>118</v>
      </c>
      <c r="C53" s="34" t="s">
        <v>788</v>
      </c>
      <c r="D53" s="297">
        <v>2</v>
      </c>
      <c r="E53" s="62" t="s">
        <v>101</v>
      </c>
      <c r="F53" s="62"/>
      <c r="G53" s="62"/>
      <c r="H53" s="84"/>
      <c r="I53" s="64"/>
      <c r="J53" s="85"/>
      <c r="K53" s="40"/>
      <c r="L53" s="67"/>
      <c r="M53" s="68"/>
      <c r="N53" s="69"/>
      <c r="O53" s="86"/>
      <c r="P53" s="87"/>
      <c r="Q53" s="46"/>
      <c r="R53" s="37"/>
    </row>
    <row r="54" spans="1:18" ht="21" customHeight="1">
      <c r="A54" s="17"/>
      <c r="B54" s="272"/>
      <c r="C54" s="20" t="s">
        <v>1064</v>
      </c>
      <c r="D54" s="327"/>
      <c r="E54" s="89"/>
      <c r="F54" s="89"/>
      <c r="G54" s="89"/>
      <c r="H54" s="58"/>
      <c r="I54" s="76"/>
      <c r="J54" s="77"/>
      <c r="K54" s="25"/>
      <c r="L54" s="53"/>
      <c r="M54" s="54"/>
      <c r="N54" s="92"/>
      <c r="O54" s="56"/>
      <c r="P54" s="79"/>
      <c r="Q54" s="31"/>
      <c r="R54" s="58"/>
    </row>
    <row r="55" spans="1:18" ht="21" customHeight="1">
      <c r="A55" s="13">
        <v>25</v>
      </c>
      <c r="B55" s="378" t="s">
        <v>118</v>
      </c>
      <c r="C55" s="34" t="s">
        <v>788</v>
      </c>
      <c r="D55" s="328">
        <v>2</v>
      </c>
      <c r="E55" s="62" t="s">
        <v>101</v>
      </c>
      <c r="F55" s="62"/>
      <c r="G55" s="62"/>
      <c r="H55" s="84"/>
      <c r="I55" s="64"/>
      <c r="J55" s="85"/>
      <c r="K55" s="40"/>
      <c r="L55" s="67"/>
      <c r="M55" s="68"/>
      <c r="N55" s="69"/>
      <c r="O55" s="86"/>
      <c r="P55" s="93"/>
      <c r="Q55" s="46"/>
      <c r="R55" s="37"/>
    </row>
    <row r="56" spans="1:18" ht="21" customHeight="1">
      <c r="A56" s="17"/>
      <c r="B56" s="272"/>
      <c r="C56" s="20" t="s">
        <v>1064</v>
      </c>
      <c r="D56" s="306"/>
      <c r="E56" s="89"/>
      <c r="F56" s="89"/>
      <c r="G56" s="89"/>
      <c r="H56" s="94"/>
      <c r="I56" s="76"/>
      <c r="J56" s="77"/>
      <c r="K56" s="25"/>
      <c r="L56" s="53"/>
      <c r="M56" s="54"/>
      <c r="N56" s="92"/>
      <c r="O56" s="56"/>
      <c r="P56" s="79"/>
      <c r="Q56" s="31"/>
      <c r="R56" s="58"/>
    </row>
    <row r="57" spans="1:18" ht="21" customHeight="1">
      <c r="A57" s="13">
        <v>26</v>
      </c>
      <c r="B57" s="378" t="s">
        <v>118</v>
      </c>
      <c r="C57" s="34" t="s">
        <v>789</v>
      </c>
      <c r="D57" s="297">
        <v>5</v>
      </c>
      <c r="E57" s="62" t="s">
        <v>101</v>
      </c>
      <c r="F57" s="62"/>
      <c r="G57" s="62"/>
      <c r="H57" s="37"/>
      <c r="I57" s="64"/>
      <c r="J57" s="85"/>
      <c r="K57" s="40"/>
      <c r="L57" s="67"/>
      <c r="M57" s="68"/>
      <c r="N57" s="69"/>
      <c r="O57" s="86"/>
      <c r="P57" s="93"/>
      <c r="Q57" s="46"/>
      <c r="R57" s="37"/>
    </row>
    <row r="58" spans="1:18" ht="21" customHeight="1">
      <c r="A58" s="18"/>
      <c r="B58" s="72" t="s">
        <v>792</v>
      </c>
      <c r="C58" s="16"/>
      <c r="D58" s="306"/>
      <c r="E58" s="89"/>
      <c r="F58" s="74"/>
      <c r="G58" s="74"/>
      <c r="H58" s="94"/>
      <c r="I58" s="76"/>
      <c r="J58" s="77"/>
      <c r="K58" s="25"/>
      <c r="L58" s="53"/>
      <c r="M58" s="54"/>
      <c r="N58" s="95"/>
      <c r="O58" s="96"/>
      <c r="P58" s="79"/>
      <c r="Q58" s="31"/>
      <c r="R58" s="58"/>
    </row>
    <row r="59" spans="1:18" ht="21" customHeight="1">
      <c r="A59" s="13">
        <v>27</v>
      </c>
      <c r="B59" s="81" t="s">
        <v>791</v>
      </c>
      <c r="C59" s="60" t="s">
        <v>793</v>
      </c>
      <c r="D59" s="297">
        <v>5</v>
      </c>
      <c r="E59" s="62" t="s">
        <v>101</v>
      </c>
      <c r="F59" s="97"/>
      <c r="G59" s="97"/>
      <c r="H59" s="98"/>
      <c r="I59" s="64"/>
      <c r="J59" s="85"/>
      <c r="K59" s="40"/>
      <c r="L59" s="67"/>
      <c r="M59" s="68"/>
      <c r="N59" s="43"/>
      <c r="O59" s="86"/>
      <c r="P59" s="93"/>
      <c r="Q59" s="46"/>
      <c r="R59" s="37"/>
    </row>
    <row r="60" spans="1:18" ht="21" customHeight="1">
      <c r="A60" s="17"/>
      <c r="B60" s="272"/>
      <c r="C60" s="16"/>
      <c r="D60" s="91"/>
      <c r="E60" s="89"/>
      <c r="F60" s="74"/>
      <c r="G60" s="74"/>
      <c r="H60" s="22"/>
      <c r="I60" s="76"/>
      <c r="J60" s="77"/>
      <c r="K60" s="25"/>
      <c r="L60" s="53"/>
      <c r="M60" s="54"/>
      <c r="N60" s="95"/>
      <c r="O60" s="96"/>
      <c r="P60" s="79"/>
      <c r="Q60" s="31"/>
      <c r="R60" s="58"/>
    </row>
    <row r="61" spans="1:18" ht="21" customHeight="1">
      <c r="A61" s="13">
        <v>28</v>
      </c>
      <c r="B61" s="378" t="s">
        <v>118</v>
      </c>
      <c r="C61" s="60" t="s">
        <v>794</v>
      </c>
      <c r="D61" s="297">
        <v>4</v>
      </c>
      <c r="E61" s="62" t="s">
        <v>101</v>
      </c>
      <c r="F61" s="97"/>
      <c r="G61" s="97"/>
      <c r="H61" s="100"/>
      <c r="I61" s="64"/>
      <c r="J61" s="85"/>
      <c r="K61" s="40"/>
      <c r="L61" s="67"/>
      <c r="M61" s="68"/>
      <c r="N61" s="43"/>
      <c r="O61" s="86"/>
      <c r="P61" s="93"/>
      <c r="Q61" s="46"/>
      <c r="R61" s="37"/>
    </row>
    <row r="62" spans="1:18" ht="21" customHeight="1">
      <c r="A62" s="18"/>
      <c r="B62" s="72"/>
      <c r="C62" s="48"/>
      <c r="D62" s="306"/>
      <c r="E62" s="89"/>
      <c r="F62" s="74"/>
      <c r="G62" s="74"/>
      <c r="H62" s="22"/>
      <c r="I62" s="76"/>
      <c r="J62" s="77"/>
      <c r="K62" s="25"/>
      <c r="L62" s="53"/>
      <c r="M62" s="54"/>
      <c r="N62" s="95"/>
      <c r="O62" s="96"/>
      <c r="P62" s="79"/>
      <c r="Q62" s="31"/>
      <c r="R62" s="58"/>
    </row>
    <row r="63" spans="1:18" ht="21" customHeight="1">
      <c r="A63" s="13">
        <v>29</v>
      </c>
      <c r="B63" s="81" t="s">
        <v>795</v>
      </c>
      <c r="C63" s="14"/>
      <c r="D63" s="297">
        <v>1</v>
      </c>
      <c r="E63" s="62" t="s">
        <v>127</v>
      </c>
      <c r="F63" s="97"/>
      <c r="G63" s="97"/>
      <c r="H63" s="63"/>
      <c r="I63" s="64"/>
      <c r="J63" s="85"/>
      <c r="K63" s="40"/>
      <c r="L63" s="67"/>
      <c r="M63" s="68"/>
      <c r="N63" s="101"/>
      <c r="O63" s="86"/>
      <c r="P63" s="102"/>
      <c r="Q63" s="46"/>
      <c r="R63" s="37"/>
    </row>
    <row r="64" spans="1:18" ht="21" customHeight="1">
      <c r="A64" s="17"/>
      <c r="B64" s="72"/>
      <c r="C64" s="48"/>
      <c r="D64" s="326"/>
      <c r="E64" s="89"/>
      <c r="F64" s="89"/>
      <c r="G64" s="89"/>
      <c r="H64" s="58"/>
      <c r="I64" s="76"/>
      <c r="J64" s="77"/>
      <c r="K64" s="25"/>
      <c r="L64" s="53"/>
      <c r="M64" s="54"/>
      <c r="N64" s="92"/>
      <c r="O64" s="56"/>
      <c r="P64" s="79"/>
      <c r="Q64" s="31"/>
      <c r="R64" s="58"/>
    </row>
    <row r="65" spans="1:18" ht="21" customHeight="1">
      <c r="A65" s="13">
        <v>30</v>
      </c>
      <c r="B65" s="81" t="s">
        <v>133</v>
      </c>
      <c r="C65" s="60"/>
      <c r="D65" s="297">
        <v>1</v>
      </c>
      <c r="E65" s="62" t="s">
        <v>127</v>
      </c>
      <c r="F65" s="62"/>
      <c r="G65" s="62"/>
      <c r="H65" s="37"/>
      <c r="I65" s="64"/>
      <c r="J65" s="85"/>
      <c r="K65" s="40"/>
      <c r="L65" s="67"/>
      <c r="M65" s="68"/>
      <c r="N65" s="69"/>
      <c r="O65" s="86"/>
      <c r="P65" s="93"/>
      <c r="Q65" s="46"/>
      <c r="R65" s="37"/>
    </row>
    <row r="66" spans="1:18" ht="21" customHeight="1">
      <c r="A66" s="18"/>
      <c r="B66" s="72"/>
      <c r="C66" s="48"/>
      <c r="D66" s="326"/>
      <c r="E66" s="89"/>
      <c r="F66" s="74"/>
      <c r="G66" s="74"/>
      <c r="H66" s="22"/>
      <c r="I66" s="76"/>
      <c r="J66" s="77"/>
      <c r="K66" s="25"/>
      <c r="L66" s="53"/>
      <c r="M66" s="54"/>
      <c r="N66" s="78"/>
      <c r="O66" s="96"/>
      <c r="P66" s="79"/>
      <c r="Q66" s="31"/>
      <c r="R66" s="58"/>
    </row>
    <row r="67" spans="1:18" ht="21" customHeight="1">
      <c r="A67" s="13">
        <v>31</v>
      </c>
      <c r="B67" s="81" t="s">
        <v>140</v>
      </c>
      <c r="C67" s="60"/>
      <c r="D67" s="297">
        <v>1</v>
      </c>
      <c r="E67" s="62" t="s">
        <v>127</v>
      </c>
      <c r="F67" s="97"/>
      <c r="G67" s="97"/>
      <c r="H67" s="63"/>
      <c r="I67" s="64"/>
      <c r="J67" s="85"/>
      <c r="K67" s="40"/>
      <c r="L67" s="67"/>
      <c r="M67" s="68"/>
      <c r="N67" s="43"/>
      <c r="O67" s="86"/>
      <c r="P67" s="93"/>
      <c r="Q67" s="46"/>
      <c r="R67" s="37"/>
    </row>
    <row r="68" spans="1:18" ht="21" customHeight="1">
      <c r="A68" s="18"/>
      <c r="B68" s="72"/>
      <c r="C68" s="48"/>
      <c r="D68" s="326"/>
      <c r="E68" s="89"/>
      <c r="F68" s="74"/>
      <c r="G68" s="74"/>
      <c r="H68" s="22"/>
      <c r="I68" s="76"/>
      <c r="J68" s="77"/>
      <c r="K68" s="25"/>
      <c r="L68" s="53"/>
      <c r="M68" s="54"/>
      <c r="N68" s="78"/>
      <c r="O68" s="96"/>
      <c r="P68" s="79"/>
      <c r="Q68" s="31"/>
      <c r="R68" s="58"/>
    </row>
    <row r="69" spans="1:18" ht="21" customHeight="1">
      <c r="A69" s="13">
        <v>32</v>
      </c>
      <c r="B69" s="81" t="s">
        <v>796</v>
      </c>
      <c r="C69" s="60"/>
      <c r="D69" s="297">
        <v>1</v>
      </c>
      <c r="E69" s="62" t="s">
        <v>127</v>
      </c>
      <c r="F69" s="97"/>
      <c r="G69" s="97"/>
      <c r="H69" s="63"/>
      <c r="I69" s="64"/>
      <c r="J69" s="85"/>
      <c r="K69" s="40"/>
      <c r="L69" s="67"/>
      <c r="M69" s="68"/>
      <c r="N69" s="43"/>
      <c r="O69" s="86"/>
      <c r="P69" s="93"/>
      <c r="Q69" s="46"/>
      <c r="R69" s="37"/>
    </row>
    <row r="70" spans="1:18" ht="21" customHeight="1">
      <c r="A70" s="17"/>
      <c r="B70" s="103"/>
      <c r="C70" s="48"/>
      <c r="D70" s="326"/>
      <c r="E70" s="89"/>
      <c r="F70" s="74"/>
      <c r="G70" s="74"/>
      <c r="H70" s="75"/>
      <c r="I70" s="76"/>
      <c r="J70" s="77"/>
      <c r="K70" s="25"/>
      <c r="L70" s="53"/>
      <c r="M70" s="54"/>
      <c r="N70" s="95"/>
      <c r="O70" s="96"/>
      <c r="P70" s="79"/>
      <c r="Q70" s="31"/>
      <c r="R70" s="58"/>
    </row>
    <row r="71" spans="1:18" ht="21" customHeight="1">
      <c r="A71" s="13"/>
      <c r="B71" s="104"/>
      <c r="C71" s="60"/>
      <c r="D71" s="297"/>
      <c r="E71" s="62"/>
      <c r="F71" s="97"/>
      <c r="G71" s="97"/>
      <c r="H71" s="84"/>
      <c r="I71" s="64"/>
      <c r="J71" s="85"/>
      <c r="K71" s="40"/>
      <c r="L71" s="67"/>
      <c r="M71" s="68"/>
      <c r="N71" s="105"/>
      <c r="O71" s="86"/>
      <c r="P71" s="93"/>
      <c r="Q71" s="46"/>
      <c r="R71" s="37"/>
    </row>
    <row r="72" spans="1:18" ht="21" customHeight="1">
      <c r="A72" s="17"/>
      <c r="B72" s="103"/>
      <c r="C72" s="48"/>
      <c r="D72" s="326"/>
      <c r="E72" s="89"/>
      <c r="F72" s="106"/>
      <c r="G72" s="106"/>
      <c r="H72" s="107"/>
      <c r="I72" s="76"/>
      <c r="J72" s="77"/>
      <c r="K72" s="25"/>
      <c r="L72" s="53"/>
      <c r="M72" s="54"/>
      <c r="N72" s="95"/>
      <c r="O72" s="96"/>
      <c r="P72" s="79"/>
      <c r="Q72" s="31"/>
      <c r="R72" s="58"/>
    </row>
    <row r="73" spans="1:18" ht="21" customHeight="1">
      <c r="A73" s="13"/>
      <c r="B73" s="104"/>
      <c r="C73" s="60"/>
      <c r="D73" s="297"/>
      <c r="E73" s="62"/>
      <c r="F73" s="108"/>
      <c r="G73" s="108"/>
      <c r="H73" s="37"/>
      <c r="I73" s="64"/>
      <c r="J73" s="85"/>
      <c r="K73" s="40"/>
      <c r="L73" s="67"/>
      <c r="M73" s="68"/>
      <c r="N73" s="43"/>
      <c r="O73" s="86"/>
      <c r="P73" s="93"/>
      <c r="Q73" s="46"/>
      <c r="R73" s="37"/>
    </row>
    <row r="74" spans="1:18" ht="21" customHeight="1">
      <c r="A74" s="17"/>
      <c r="B74" s="103"/>
      <c r="C74" s="48"/>
      <c r="D74" s="326"/>
      <c r="E74" s="89"/>
      <c r="F74" s="106"/>
      <c r="G74" s="106"/>
      <c r="H74" s="107"/>
      <c r="I74" s="76"/>
      <c r="J74" s="77"/>
      <c r="K74" s="25"/>
      <c r="L74" s="53"/>
      <c r="M74" s="54"/>
      <c r="N74" s="95"/>
      <c r="O74" s="96"/>
      <c r="P74" s="79"/>
      <c r="Q74" s="31"/>
      <c r="R74" s="58"/>
    </row>
    <row r="75" spans="1:18" ht="21" customHeight="1">
      <c r="A75" s="13"/>
      <c r="B75" s="104"/>
      <c r="C75" s="60"/>
      <c r="D75" s="297"/>
      <c r="E75" s="62"/>
      <c r="F75" s="108"/>
      <c r="G75" s="108"/>
      <c r="H75" s="37"/>
      <c r="I75" s="64"/>
      <c r="J75" s="85"/>
      <c r="K75" s="40"/>
      <c r="L75" s="67"/>
      <c r="M75" s="68"/>
      <c r="N75" s="43"/>
      <c r="O75" s="86"/>
      <c r="P75" s="93"/>
      <c r="Q75" s="46"/>
      <c r="R75" s="37"/>
    </row>
    <row r="76" spans="1:18" ht="21" customHeight="1">
      <c r="A76" s="17"/>
      <c r="B76" s="103"/>
      <c r="C76" s="48"/>
      <c r="D76" s="326"/>
      <c r="E76" s="89"/>
      <c r="F76" s="106"/>
      <c r="G76" s="106"/>
      <c r="H76" s="58"/>
      <c r="I76" s="76"/>
      <c r="J76" s="77"/>
      <c r="K76" s="25"/>
      <c r="L76" s="53"/>
      <c r="M76" s="54"/>
      <c r="N76" s="95"/>
      <c r="O76" s="96"/>
      <c r="P76" s="79"/>
      <c r="Q76" s="31"/>
      <c r="R76" s="58"/>
    </row>
    <row r="77" spans="1:18" ht="21" customHeight="1">
      <c r="A77" s="13"/>
      <c r="B77" s="104"/>
      <c r="C77" s="60"/>
      <c r="D77" s="297"/>
      <c r="E77" s="62"/>
      <c r="F77" s="108"/>
      <c r="G77" s="108"/>
      <c r="H77" s="37"/>
      <c r="I77" s="64"/>
      <c r="J77" s="85"/>
      <c r="K77" s="40"/>
      <c r="L77" s="67"/>
      <c r="M77" s="68"/>
      <c r="N77" s="43"/>
      <c r="O77" s="86"/>
      <c r="P77" s="93"/>
      <c r="Q77" s="46"/>
      <c r="R77" s="37"/>
    </row>
    <row r="78" spans="1:18" ht="21" customHeight="1">
      <c r="A78" s="17"/>
      <c r="B78" s="103"/>
      <c r="C78" s="48"/>
      <c r="D78" s="326"/>
      <c r="E78" s="89"/>
      <c r="F78" s="106"/>
      <c r="G78" s="106"/>
      <c r="H78" s="58"/>
      <c r="I78" s="76"/>
      <c r="J78" s="77"/>
      <c r="K78" s="25"/>
      <c r="L78" s="53"/>
      <c r="M78" s="54"/>
      <c r="N78" s="95"/>
      <c r="O78" s="96"/>
      <c r="P78" s="79"/>
      <c r="Q78" s="31"/>
      <c r="R78" s="58"/>
    </row>
    <row r="79" spans="1:18" ht="21" customHeight="1">
      <c r="A79" s="13"/>
      <c r="B79" s="104"/>
      <c r="C79" s="60"/>
      <c r="D79" s="297"/>
      <c r="E79" s="62"/>
      <c r="F79" s="108"/>
      <c r="G79" s="108"/>
      <c r="H79" s="37"/>
      <c r="I79" s="64"/>
      <c r="J79" s="85"/>
      <c r="K79" s="40"/>
      <c r="L79" s="67"/>
      <c r="M79" s="68"/>
      <c r="N79" s="43"/>
      <c r="O79" s="86"/>
      <c r="P79" s="93"/>
      <c r="Q79" s="46"/>
      <c r="R79" s="37"/>
    </row>
    <row r="80" spans="1:18" ht="21" customHeight="1">
      <c r="A80" s="17"/>
      <c r="B80" s="72"/>
      <c r="C80" s="48"/>
      <c r="D80" s="306"/>
      <c r="E80" s="89"/>
      <c r="F80" s="89"/>
      <c r="G80" s="89"/>
      <c r="H80" s="94"/>
      <c r="I80" s="76"/>
      <c r="J80" s="77"/>
      <c r="K80" s="25"/>
      <c r="L80" s="53"/>
      <c r="M80" s="54"/>
      <c r="N80" s="95"/>
      <c r="O80" s="56"/>
      <c r="P80" s="79"/>
      <c r="Q80" s="31"/>
      <c r="R80" s="58"/>
    </row>
    <row r="81" spans="1:18" ht="21" customHeight="1">
      <c r="A81" s="13"/>
      <c r="B81" s="81"/>
      <c r="C81" s="60"/>
      <c r="D81" s="297"/>
      <c r="E81" s="62"/>
      <c r="F81" s="62"/>
      <c r="G81" s="62"/>
      <c r="H81" s="98"/>
      <c r="I81" s="64"/>
      <c r="J81" s="85"/>
      <c r="K81" s="40"/>
      <c r="L81" s="67"/>
      <c r="M81" s="68"/>
      <c r="N81" s="43"/>
      <c r="O81" s="86"/>
      <c r="P81" s="93"/>
      <c r="Q81" s="46"/>
      <c r="R81" s="37"/>
    </row>
    <row r="82" spans="1:18" ht="21" customHeight="1">
      <c r="A82" s="17"/>
      <c r="B82" s="72"/>
      <c r="C82" s="48"/>
      <c r="D82" s="326"/>
      <c r="E82" s="89"/>
      <c r="F82" s="89"/>
      <c r="G82" s="89"/>
      <c r="H82" s="94"/>
      <c r="I82" s="76"/>
      <c r="J82" s="77"/>
      <c r="K82" s="25"/>
      <c r="L82" s="53"/>
      <c r="M82" s="54"/>
      <c r="N82" s="95"/>
      <c r="O82" s="56"/>
      <c r="P82" s="79"/>
      <c r="Q82" s="31"/>
      <c r="R82" s="58"/>
    </row>
    <row r="83" spans="1:18" ht="21" customHeight="1">
      <c r="A83" s="13"/>
      <c r="B83" s="81"/>
      <c r="C83" s="60"/>
      <c r="D83" s="297"/>
      <c r="E83" s="62"/>
      <c r="F83" s="62"/>
      <c r="G83" s="62"/>
      <c r="H83" s="98"/>
      <c r="I83" s="64"/>
      <c r="J83" s="85"/>
      <c r="K83" s="40"/>
      <c r="L83" s="67"/>
      <c r="M83" s="68"/>
      <c r="N83" s="43"/>
      <c r="O83" s="86"/>
      <c r="P83" s="93"/>
      <c r="Q83" s="46"/>
      <c r="R83" s="37"/>
    </row>
    <row r="84" spans="1:18" ht="21" customHeight="1">
      <c r="A84" s="17"/>
      <c r="B84" s="72"/>
      <c r="C84" s="48"/>
      <c r="D84" s="326"/>
      <c r="E84" s="89"/>
      <c r="F84" s="106"/>
      <c r="G84" s="106"/>
      <c r="H84" s="22"/>
      <c r="I84" s="76"/>
      <c r="J84" s="77"/>
      <c r="K84" s="25"/>
      <c r="L84" s="53"/>
      <c r="M84" s="54"/>
      <c r="N84" s="95"/>
      <c r="O84" s="56"/>
      <c r="P84" s="79"/>
      <c r="Q84" s="31"/>
      <c r="R84" s="58"/>
    </row>
    <row r="85" spans="1:18" ht="21" customHeight="1">
      <c r="A85" s="13"/>
      <c r="B85" s="81"/>
      <c r="C85" s="60"/>
      <c r="D85" s="297"/>
      <c r="E85" s="62"/>
      <c r="F85" s="108"/>
      <c r="G85" s="108"/>
      <c r="H85" s="100"/>
      <c r="I85" s="64"/>
      <c r="J85" s="85"/>
      <c r="K85" s="40"/>
      <c r="L85" s="67"/>
      <c r="M85" s="68"/>
      <c r="N85" s="43"/>
      <c r="O85" s="86"/>
      <c r="P85" s="93"/>
      <c r="Q85" s="46"/>
      <c r="R85" s="37"/>
    </row>
    <row r="86" spans="1:18" ht="21" customHeight="1">
      <c r="A86" s="17"/>
      <c r="B86" s="72"/>
      <c r="C86" s="48"/>
      <c r="D86" s="326"/>
      <c r="E86" s="89"/>
      <c r="F86" s="106"/>
      <c r="G86" s="106"/>
      <c r="H86" s="22"/>
      <c r="I86" s="76"/>
      <c r="J86" s="77"/>
      <c r="K86" s="25"/>
      <c r="L86" s="53"/>
      <c r="M86" s="54"/>
      <c r="N86" s="95"/>
      <c r="O86" s="56"/>
      <c r="P86" s="79"/>
      <c r="Q86" s="109"/>
      <c r="R86" s="58"/>
    </row>
    <row r="87" spans="1:18" ht="21" customHeight="1">
      <c r="A87" s="13"/>
      <c r="B87" s="81"/>
      <c r="C87" s="60"/>
      <c r="D87" s="297"/>
      <c r="E87" s="62"/>
      <c r="F87" s="108"/>
      <c r="G87" s="108"/>
      <c r="H87" s="63"/>
      <c r="I87" s="64"/>
      <c r="J87" s="85"/>
      <c r="K87" s="40"/>
      <c r="L87" s="110"/>
      <c r="M87" s="54"/>
      <c r="N87" s="101"/>
      <c r="O87" s="111"/>
      <c r="P87" s="102"/>
      <c r="Q87" s="112"/>
      <c r="R87" s="94"/>
    </row>
    <row r="88" spans="1:18" ht="21" customHeight="1">
      <c r="A88" s="17"/>
      <c r="B88" s="72"/>
      <c r="C88" s="113"/>
      <c r="D88" s="303"/>
      <c r="E88" s="115"/>
      <c r="F88" s="116"/>
      <c r="G88" s="116"/>
      <c r="H88" s="117"/>
      <c r="I88" s="118"/>
      <c r="J88" s="119"/>
      <c r="K88" s="120"/>
      <c r="L88" s="121"/>
      <c r="M88" s="122"/>
      <c r="N88" s="92"/>
      <c r="O88" s="56"/>
      <c r="P88" s="79"/>
      <c r="Q88" s="31"/>
      <c r="R88" s="58"/>
    </row>
    <row r="89" spans="1:18" ht="21" customHeight="1" thickBot="1">
      <c r="A89" s="123"/>
      <c r="B89" s="141" t="s">
        <v>18</v>
      </c>
      <c r="C89" s="125"/>
      <c r="D89" s="305"/>
      <c r="E89" s="127"/>
      <c r="F89" s="128"/>
      <c r="G89" s="128"/>
      <c r="H89" s="129"/>
      <c r="I89" s="130"/>
      <c r="J89" s="131"/>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zoomScale="60" zoomScaleNormal="100" workbookViewId="0">
      <selection activeCell="V19" sqref="V19"/>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5</v>
      </c>
      <c r="B3" s="33" t="s">
        <v>208</v>
      </c>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80">
        <v>1</v>
      </c>
      <c r="B7" s="81" t="s">
        <v>209</v>
      </c>
      <c r="C7" s="60" t="s">
        <v>210</v>
      </c>
      <c r="D7" s="328">
        <v>31</v>
      </c>
      <c r="E7" s="62" t="s">
        <v>102</v>
      </c>
      <c r="F7" s="83"/>
      <c r="G7" s="83"/>
      <c r="H7" s="84"/>
      <c r="I7" s="64"/>
      <c r="J7" s="85">
        <f>INT(D7*I7)</f>
        <v>0</v>
      </c>
      <c r="K7" s="40"/>
      <c r="L7" s="67"/>
      <c r="M7" s="68"/>
      <c r="N7" s="43"/>
      <c r="O7" s="86"/>
      <c r="P7" s="87"/>
      <c r="Q7" s="46"/>
      <c r="R7" s="37"/>
    </row>
    <row r="8" spans="1:18" ht="21" customHeight="1">
      <c r="A8" s="71"/>
      <c r="B8" s="72"/>
      <c r="C8" s="16"/>
      <c r="D8" s="306"/>
      <c r="E8" s="74"/>
      <c r="F8" s="89"/>
      <c r="G8" s="89"/>
      <c r="H8" s="75"/>
      <c r="I8" s="76"/>
      <c r="J8" s="77"/>
      <c r="K8" s="25"/>
      <c r="L8" s="53"/>
      <c r="M8" s="54"/>
      <c r="N8" s="55"/>
      <c r="O8" s="56"/>
      <c r="P8" s="79"/>
      <c r="Q8" s="31"/>
      <c r="R8" s="58"/>
    </row>
    <row r="9" spans="1:18" ht="21" customHeight="1">
      <c r="A9" s="80">
        <v>2</v>
      </c>
      <c r="B9" s="378" t="s">
        <v>118</v>
      </c>
      <c r="C9" s="60" t="s">
        <v>211</v>
      </c>
      <c r="D9" s="297">
        <v>28</v>
      </c>
      <c r="E9" s="62" t="s">
        <v>102</v>
      </c>
      <c r="F9" s="62"/>
      <c r="G9" s="62"/>
      <c r="H9" s="84"/>
      <c r="I9" s="64"/>
      <c r="J9" s="85">
        <f>INT(D9*I9)</f>
        <v>0</v>
      </c>
      <c r="K9" s="40"/>
      <c r="L9" s="67"/>
      <c r="M9" s="68"/>
      <c r="N9" s="69"/>
      <c r="O9" s="86"/>
      <c r="P9" s="87"/>
      <c r="Q9" s="46"/>
      <c r="R9" s="37"/>
    </row>
    <row r="10" spans="1:18" ht="21" customHeight="1">
      <c r="A10" s="17"/>
      <c r="B10" s="72"/>
      <c r="C10" s="16"/>
      <c r="D10" s="306"/>
      <c r="E10" s="74"/>
      <c r="F10" s="89"/>
      <c r="G10" s="89"/>
      <c r="H10" s="58"/>
      <c r="I10" s="76"/>
      <c r="J10" s="77"/>
      <c r="K10" s="25"/>
      <c r="L10" s="53"/>
      <c r="M10" s="54"/>
      <c r="N10" s="92"/>
      <c r="O10" s="56"/>
      <c r="P10" s="79"/>
      <c r="Q10" s="31"/>
      <c r="R10" s="58"/>
    </row>
    <row r="11" spans="1:18" ht="21" customHeight="1">
      <c r="A11" s="80">
        <v>3</v>
      </c>
      <c r="B11" s="378" t="s">
        <v>118</v>
      </c>
      <c r="C11" s="60" t="s">
        <v>212</v>
      </c>
      <c r="D11" s="297">
        <v>6</v>
      </c>
      <c r="E11" s="62" t="s">
        <v>102</v>
      </c>
      <c r="F11" s="62"/>
      <c r="G11" s="62"/>
      <c r="H11" s="84"/>
      <c r="I11" s="64"/>
      <c r="J11" s="85">
        <f>INT(D11*I11)</f>
        <v>0</v>
      </c>
      <c r="K11" s="40"/>
      <c r="L11" s="67"/>
      <c r="M11" s="68"/>
      <c r="N11" s="69"/>
      <c r="O11" s="86"/>
      <c r="P11" s="93"/>
      <c r="Q11" s="46"/>
      <c r="R11" s="37"/>
    </row>
    <row r="12" spans="1:18" ht="21" customHeight="1">
      <c r="A12" s="17"/>
      <c r="B12" s="72"/>
      <c r="C12" s="16"/>
      <c r="D12" s="306"/>
      <c r="E12" s="74"/>
      <c r="F12" s="89"/>
      <c r="G12" s="89"/>
      <c r="H12" s="94"/>
      <c r="I12" s="76"/>
      <c r="J12" s="77"/>
      <c r="K12" s="25"/>
      <c r="L12" s="53"/>
      <c r="M12" s="54"/>
      <c r="N12" s="92"/>
      <c r="O12" s="56"/>
      <c r="P12" s="79"/>
      <c r="Q12" s="31"/>
      <c r="R12" s="58"/>
    </row>
    <row r="13" spans="1:18" ht="21" customHeight="1">
      <c r="A13" s="13">
        <v>4</v>
      </c>
      <c r="B13" s="81" t="s">
        <v>797</v>
      </c>
      <c r="C13" s="60" t="s">
        <v>798</v>
      </c>
      <c r="D13" s="297">
        <v>45</v>
      </c>
      <c r="E13" s="62" t="s">
        <v>102</v>
      </c>
      <c r="F13" s="62"/>
      <c r="G13" s="62"/>
      <c r="H13" s="37"/>
      <c r="I13" s="64"/>
      <c r="J13" s="85">
        <f>INT(D13*I13)</f>
        <v>0</v>
      </c>
      <c r="K13" s="40"/>
      <c r="L13" s="67"/>
      <c r="M13" s="68"/>
      <c r="N13" s="69"/>
      <c r="O13" s="86"/>
      <c r="P13" s="93"/>
      <c r="Q13" s="46"/>
      <c r="R13" s="37"/>
    </row>
    <row r="14" spans="1:18" ht="21" customHeight="1">
      <c r="A14" s="18"/>
      <c r="B14" s="72"/>
      <c r="C14" s="16"/>
      <c r="D14" s="306"/>
      <c r="E14" s="74"/>
      <c r="F14" s="74"/>
      <c r="G14" s="74"/>
      <c r="H14" s="94"/>
      <c r="I14" s="76"/>
      <c r="J14" s="77"/>
      <c r="K14" s="25"/>
      <c r="L14" s="53"/>
      <c r="M14" s="54"/>
      <c r="N14" s="95"/>
      <c r="O14" s="96"/>
      <c r="P14" s="79"/>
      <c r="Q14" s="31"/>
      <c r="R14" s="58"/>
    </row>
    <row r="15" spans="1:18" ht="21" customHeight="1">
      <c r="A15" s="13">
        <v>5</v>
      </c>
      <c r="B15" s="378" t="s">
        <v>118</v>
      </c>
      <c r="C15" s="60" t="s">
        <v>799</v>
      </c>
      <c r="D15" s="297">
        <v>9</v>
      </c>
      <c r="E15" s="62" t="s">
        <v>102</v>
      </c>
      <c r="F15" s="97"/>
      <c r="G15" s="97"/>
      <c r="H15" s="98"/>
      <c r="I15" s="64"/>
      <c r="J15" s="85">
        <f>INT(D15*I15)</f>
        <v>0</v>
      </c>
      <c r="K15" s="40"/>
      <c r="L15" s="67"/>
      <c r="M15" s="68"/>
      <c r="N15" s="43"/>
      <c r="O15" s="86"/>
      <c r="P15" s="93"/>
      <c r="Q15" s="46"/>
      <c r="R15" s="37"/>
    </row>
    <row r="16" spans="1:18" ht="21" customHeight="1">
      <c r="A16" s="17"/>
      <c r="B16" s="72" t="s">
        <v>801</v>
      </c>
      <c r="C16" s="48"/>
      <c r="D16" s="326"/>
      <c r="E16" s="74"/>
      <c r="F16" s="74"/>
      <c r="G16" s="74"/>
      <c r="H16" s="22"/>
      <c r="I16" s="76"/>
      <c r="J16" s="77"/>
      <c r="K16" s="25"/>
      <c r="L16" s="53"/>
      <c r="M16" s="54"/>
      <c r="N16" s="95"/>
      <c r="O16" s="96"/>
      <c r="P16" s="79"/>
      <c r="Q16" s="31"/>
      <c r="R16" s="58"/>
    </row>
    <row r="17" spans="1:18" ht="21" customHeight="1">
      <c r="A17" s="13">
        <v>6</v>
      </c>
      <c r="B17" s="81" t="s">
        <v>800</v>
      </c>
      <c r="C17" s="60" t="s">
        <v>1065</v>
      </c>
      <c r="D17" s="297">
        <v>10</v>
      </c>
      <c r="E17" s="62" t="s">
        <v>102</v>
      </c>
      <c r="F17" s="97"/>
      <c r="G17" s="97"/>
      <c r="H17" s="100"/>
      <c r="I17" s="64"/>
      <c r="J17" s="85">
        <f>INT(D17*I17)</f>
        <v>0</v>
      </c>
      <c r="K17" s="40"/>
      <c r="L17" s="67"/>
      <c r="M17" s="68"/>
      <c r="N17" s="43"/>
      <c r="O17" s="86"/>
      <c r="P17" s="93"/>
      <c r="Q17" s="46"/>
      <c r="R17" s="37"/>
    </row>
    <row r="18" spans="1:18" ht="21" customHeight="1">
      <c r="A18" s="18"/>
      <c r="B18" s="72"/>
      <c r="C18" s="48"/>
      <c r="D18" s="326"/>
      <c r="E18" s="74"/>
      <c r="F18" s="74"/>
      <c r="G18" s="74"/>
      <c r="H18" s="22"/>
      <c r="I18" s="76"/>
      <c r="J18" s="77"/>
      <c r="K18" s="25"/>
      <c r="L18" s="53"/>
      <c r="M18" s="54"/>
      <c r="N18" s="95"/>
      <c r="O18" s="96"/>
      <c r="P18" s="79"/>
      <c r="Q18" s="31"/>
      <c r="R18" s="58"/>
    </row>
    <row r="19" spans="1:18" ht="21" customHeight="1">
      <c r="A19" s="13">
        <v>7</v>
      </c>
      <c r="B19" s="378" t="s">
        <v>118</v>
      </c>
      <c r="C19" s="60" t="s">
        <v>1066</v>
      </c>
      <c r="D19" s="297">
        <v>37</v>
      </c>
      <c r="E19" s="62" t="s">
        <v>102</v>
      </c>
      <c r="F19" s="97"/>
      <c r="G19" s="97"/>
      <c r="H19" s="63"/>
      <c r="I19" s="64"/>
      <c r="J19" s="85">
        <f>INT(D19*I19)</f>
        <v>0</v>
      </c>
      <c r="K19" s="40"/>
      <c r="L19" s="67"/>
      <c r="M19" s="68"/>
      <c r="N19" s="101"/>
      <c r="O19" s="86"/>
      <c r="P19" s="102"/>
      <c r="Q19" s="46"/>
      <c r="R19" s="37"/>
    </row>
    <row r="20" spans="1:18" ht="21" customHeight="1">
      <c r="A20" s="17"/>
      <c r="B20" s="292"/>
      <c r="C20" s="324"/>
      <c r="D20" s="326"/>
      <c r="E20" s="89"/>
      <c r="F20" s="89"/>
      <c r="G20" s="89"/>
      <c r="H20" s="58"/>
      <c r="I20" s="76"/>
      <c r="J20" s="77"/>
      <c r="K20" s="25"/>
      <c r="L20" s="53"/>
      <c r="M20" s="54"/>
      <c r="N20" s="92"/>
      <c r="O20" s="56"/>
      <c r="P20" s="79"/>
      <c r="Q20" s="31"/>
      <c r="R20" s="58"/>
    </row>
    <row r="21" spans="1:18" ht="21" customHeight="1">
      <c r="A21" s="13">
        <v>8</v>
      </c>
      <c r="B21" s="277" t="s">
        <v>1067</v>
      </c>
      <c r="C21" s="60"/>
      <c r="D21" s="297">
        <v>1</v>
      </c>
      <c r="E21" s="62" t="s">
        <v>127</v>
      </c>
      <c r="F21" s="62"/>
      <c r="G21" s="62"/>
      <c r="H21" s="37"/>
      <c r="I21" s="64"/>
      <c r="J21" s="85">
        <f>INT(D21*I21)</f>
        <v>0</v>
      </c>
      <c r="K21" s="40"/>
      <c r="L21" s="67"/>
      <c r="M21" s="68"/>
      <c r="N21" s="69"/>
      <c r="O21" s="86"/>
      <c r="P21" s="93"/>
      <c r="Q21" s="46"/>
      <c r="R21" s="37"/>
    </row>
    <row r="22" spans="1:18" ht="21" customHeight="1">
      <c r="A22" s="18"/>
      <c r="B22" s="292" t="s">
        <v>804</v>
      </c>
      <c r="C22" s="324" t="s">
        <v>803</v>
      </c>
      <c r="D22" s="326"/>
      <c r="E22" s="89"/>
      <c r="F22" s="74"/>
      <c r="G22" s="74"/>
      <c r="H22" s="22"/>
      <c r="I22" s="76"/>
      <c r="J22" s="77"/>
      <c r="K22" s="25"/>
      <c r="L22" s="53"/>
      <c r="M22" s="54"/>
      <c r="N22" s="78"/>
      <c r="O22" s="96"/>
      <c r="P22" s="79"/>
      <c r="Q22" s="31"/>
      <c r="R22" s="58"/>
    </row>
    <row r="23" spans="1:18" ht="21" customHeight="1">
      <c r="A23" s="13">
        <v>9</v>
      </c>
      <c r="B23" s="277" t="s">
        <v>802</v>
      </c>
      <c r="C23" s="60" t="s">
        <v>805</v>
      </c>
      <c r="D23" s="297">
        <v>1</v>
      </c>
      <c r="E23" s="62" t="s">
        <v>101</v>
      </c>
      <c r="F23" s="97"/>
      <c r="G23" s="97"/>
      <c r="H23" s="63"/>
      <c r="I23" s="64"/>
      <c r="J23" s="85">
        <f>INT(D23*I23)</f>
        <v>0</v>
      </c>
      <c r="K23" s="40"/>
      <c r="L23" s="67"/>
      <c r="M23" s="68"/>
      <c r="N23" s="43"/>
      <c r="O23" s="86"/>
      <c r="P23" s="93"/>
      <c r="Q23" s="46"/>
      <c r="R23" s="37"/>
    </row>
    <row r="24" spans="1:18" ht="21" customHeight="1">
      <c r="A24" s="18"/>
      <c r="B24" s="397" t="s">
        <v>1075</v>
      </c>
      <c r="C24" s="48"/>
      <c r="D24" s="306"/>
      <c r="E24" s="89"/>
      <c r="F24" s="74"/>
      <c r="G24" s="74"/>
      <c r="H24" s="22"/>
      <c r="I24" s="76"/>
      <c r="J24" s="77"/>
      <c r="K24" s="25"/>
      <c r="L24" s="53"/>
      <c r="M24" s="54"/>
      <c r="N24" s="78"/>
      <c r="O24" s="96"/>
      <c r="P24" s="79"/>
      <c r="Q24" s="31"/>
      <c r="R24" s="58"/>
    </row>
    <row r="25" spans="1:18" ht="21" customHeight="1">
      <c r="A25" s="13">
        <v>10</v>
      </c>
      <c r="B25" s="81" t="s">
        <v>806</v>
      </c>
      <c r="C25" s="332" t="s">
        <v>807</v>
      </c>
      <c r="D25" s="297">
        <v>1</v>
      </c>
      <c r="E25" s="62" t="s">
        <v>101</v>
      </c>
      <c r="F25" s="97"/>
      <c r="G25" s="97"/>
      <c r="H25" s="63"/>
      <c r="I25" s="64"/>
      <c r="J25" s="85">
        <f>INT(D25*I25)</f>
        <v>0</v>
      </c>
      <c r="K25" s="40"/>
      <c r="L25" s="67"/>
      <c r="M25" s="68"/>
      <c r="N25" s="43"/>
      <c r="O25" s="86"/>
      <c r="P25" s="93"/>
      <c r="Q25" s="46"/>
      <c r="R25" s="37"/>
    </row>
    <row r="26" spans="1:18" ht="21" customHeight="1">
      <c r="A26" s="17"/>
      <c r="B26" s="397" t="s">
        <v>1075</v>
      </c>
      <c r="C26" s="48"/>
      <c r="D26" s="326"/>
      <c r="E26" s="89"/>
      <c r="F26" s="74"/>
      <c r="G26" s="74"/>
      <c r="H26" s="75"/>
      <c r="I26" s="76"/>
      <c r="J26" s="77"/>
      <c r="K26" s="25"/>
      <c r="L26" s="53"/>
      <c r="M26" s="54"/>
      <c r="N26" s="95"/>
      <c r="O26" s="96"/>
      <c r="P26" s="79"/>
      <c r="Q26" s="31"/>
      <c r="R26" s="58"/>
    </row>
    <row r="27" spans="1:18" ht="21" customHeight="1">
      <c r="A27" s="13">
        <v>11</v>
      </c>
      <c r="B27" s="81" t="s">
        <v>808</v>
      </c>
      <c r="C27" s="60" t="s">
        <v>809</v>
      </c>
      <c r="D27" s="297">
        <v>1</v>
      </c>
      <c r="E27" s="62" t="s">
        <v>127</v>
      </c>
      <c r="F27" s="97"/>
      <c r="G27" s="97"/>
      <c r="H27" s="84"/>
      <c r="I27" s="64" t="s">
        <v>213</v>
      </c>
      <c r="J27" s="85"/>
      <c r="K27" s="40"/>
      <c r="L27" s="67"/>
      <c r="M27" s="68"/>
      <c r="N27" s="105"/>
      <c r="O27" s="86"/>
      <c r="P27" s="93"/>
      <c r="Q27" s="46"/>
      <c r="R27" s="37"/>
    </row>
    <row r="28" spans="1:18" ht="21" customHeight="1">
      <c r="A28" s="17"/>
      <c r="B28" s="103"/>
      <c r="C28" s="48"/>
      <c r="D28" s="326"/>
      <c r="E28" s="89"/>
      <c r="F28" s="106"/>
      <c r="G28" s="106"/>
      <c r="H28" s="107"/>
      <c r="I28" s="76"/>
      <c r="J28" s="77"/>
      <c r="K28" s="25"/>
      <c r="L28" s="53"/>
      <c r="M28" s="54"/>
      <c r="N28" s="95"/>
      <c r="O28" s="96"/>
      <c r="P28" s="79"/>
      <c r="Q28" s="31"/>
      <c r="R28" s="58"/>
    </row>
    <row r="29" spans="1:18" ht="21" customHeight="1">
      <c r="A29" s="13">
        <v>12</v>
      </c>
      <c r="B29" s="104" t="s">
        <v>810</v>
      </c>
      <c r="C29" s="60"/>
      <c r="D29" s="297">
        <v>1</v>
      </c>
      <c r="E29" s="62" t="s">
        <v>126</v>
      </c>
      <c r="F29" s="108"/>
      <c r="G29" s="108"/>
      <c r="H29" s="37"/>
      <c r="I29" s="64"/>
      <c r="J29" s="85">
        <f>INT(D29*I29)</f>
        <v>0</v>
      </c>
      <c r="K29" s="40"/>
      <c r="L29" s="67"/>
      <c r="M29" s="68"/>
      <c r="N29" s="43"/>
      <c r="O29" s="86"/>
      <c r="P29" s="93"/>
      <c r="Q29" s="46"/>
      <c r="R29" s="37"/>
    </row>
    <row r="30" spans="1:18" ht="21" customHeight="1">
      <c r="A30" s="17"/>
      <c r="B30" s="103"/>
      <c r="C30" s="48"/>
      <c r="D30" s="326"/>
      <c r="E30" s="89"/>
      <c r="F30" s="106"/>
      <c r="G30" s="106"/>
      <c r="H30" s="107"/>
      <c r="I30" s="76"/>
      <c r="J30" s="77"/>
      <c r="K30" s="25"/>
      <c r="L30" s="53"/>
      <c r="M30" s="54"/>
      <c r="N30" s="95"/>
      <c r="O30" s="96"/>
      <c r="P30" s="79"/>
      <c r="Q30" s="31"/>
      <c r="R30" s="58"/>
    </row>
    <row r="31" spans="1:18" ht="21" customHeight="1">
      <c r="A31" s="13">
        <v>13</v>
      </c>
      <c r="B31" s="104" t="s">
        <v>214</v>
      </c>
      <c r="C31" s="60" t="s">
        <v>811</v>
      </c>
      <c r="D31" s="297">
        <v>10</v>
      </c>
      <c r="E31" s="62" t="s">
        <v>126</v>
      </c>
      <c r="F31" s="108"/>
      <c r="G31" s="108"/>
      <c r="H31" s="37"/>
      <c r="I31" s="64"/>
      <c r="J31" s="85">
        <f>INT(D31*I31)</f>
        <v>0</v>
      </c>
      <c r="K31" s="40"/>
      <c r="L31" s="67"/>
      <c r="M31" s="68"/>
      <c r="N31" s="43"/>
      <c r="O31" s="86"/>
      <c r="P31" s="93"/>
      <c r="Q31" s="46"/>
      <c r="R31" s="37"/>
    </row>
    <row r="32" spans="1:18" ht="21" customHeight="1">
      <c r="A32" s="17"/>
      <c r="B32" s="72"/>
      <c r="C32" s="48"/>
      <c r="D32" s="326"/>
      <c r="E32" s="89"/>
      <c r="F32" s="106"/>
      <c r="G32" s="106"/>
      <c r="H32" s="58"/>
      <c r="I32" s="76"/>
      <c r="J32" s="77"/>
      <c r="K32" s="25"/>
      <c r="L32" s="53"/>
      <c r="M32" s="54"/>
      <c r="N32" s="95"/>
      <c r="O32" s="96"/>
      <c r="P32" s="79"/>
      <c r="Q32" s="31"/>
      <c r="R32" s="58"/>
    </row>
    <row r="33" spans="1:18" ht="21" customHeight="1">
      <c r="A33" s="13">
        <v>14</v>
      </c>
      <c r="B33" s="378" t="s">
        <v>118</v>
      </c>
      <c r="C33" s="60" t="s">
        <v>812</v>
      </c>
      <c r="D33" s="297">
        <v>1</v>
      </c>
      <c r="E33" s="62" t="s">
        <v>126</v>
      </c>
      <c r="F33" s="108"/>
      <c r="G33" s="108"/>
      <c r="H33" s="37"/>
      <c r="I33" s="64"/>
      <c r="J33" s="85">
        <f>INT(D33*I33)</f>
        <v>0</v>
      </c>
      <c r="K33" s="40"/>
      <c r="L33" s="67"/>
      <c r="M33" s="68"/>
      <c r="N33" s="43"/>
      <c r="O33" s="86"/>
      <c r="P33" s="93"/>
      <c r="Q33" s="46"/>
      <c r="R33" s="37"/>
    </row>
    <row r="34" spans="1:18" ht="21" customHeight="1">
      <c r="A34" s="17"/>
      <c r="B34" s="103"/>
      <c r="C34" s="48"/>
      <c r="D34" s="326"/>
      <c r="E34" s="89"/>
      <c r="F34" s="106"/>
      <c r="G34" s="106"/>
      <c r="H34" s="58"/>
      <c r="I34" s="76"/>
      <c r="J34" s="77"/>
      <c r="K34" s="25"/>
      <c r="L34" s="53"/>
      <c r="M34" s="54"/>
      <c r="N34" s="95"/>
      <c r="O34" s="96"/>
      <c r="P34" s="79"/>
      <c r="Q34" s="31"/>
      <c r="R34" s="58"/>
    </row>
    <row r="35" spans="1:18" ht="21" customHeight="1">
      <c r="A35" s="13">
        <v>15</v>
      </c>
      <c r="B35" s="104" t="s">
        <v>813</v>
      </c>
      <c r="C35" s="60" t="s">
        <v>215</v>
      </c>
      <c r="D35" s="297">
        <v>10</v>
      </c>
      <c r="E35" s="62" t="s">
        <v>126</v>
      </c>
      <c r="F35" s="108"/>
      <c r="G35" s="108"/>
      <c r="H35" s="37"/>
      <c r="I35" s="64"/>
      <c r="J35" s="85">
        <f>INT(D35*I35)</f>
        <v>0</v>
      </c>
      <c r="K35" s="40"/>
      <c r="L35" s="67"/>
      <c r="M35" s="68"/>
      <c r="N35" s="43"/>
      <c r="O35" s="86"/>
      <c r="P35" s="93"/>
      <c r="Q35" s="46"/>
      <c r="R35" s="37"/>
    </row>
    <row r="36" spans="1:18" ht="21" customHeight="1">
      <c r="A36" s="17"/>
      <c r="B36" s="103"/>
      <c r="C36" s="48"/>
      <c r="D36" s="326"/>
      <c r="E36" s="89"/>
      <c r="F36" s="89"/>
      <c r="G36" s="89"/>
      <c r="H36" s="94"/>
      <c r="I36" s="76"/>
      <c r="J36" s="77"/>
      <c r="K36" s="25"/>
      <c r="L36" s="53"/>
      <c r="M36" s="54"/>
      <c r="N36" s="95"/>
      <c r="O36" s="56"/>
      <c r="P36" s="79"/>
      <c r="Q36" s="31"/>
      <c r="R36" s="58"/>
    </row>
    <row r="37" spans="1:18" ht="21" customHeight="1">
      <c r="A37" s="13">
        <v>16</v>
      </c>
      <c r="B37" s="104" t="s">
        <v>814</v>
      </c>
      <c r="C37" s="60" t="s">
        <v>815</v>
      </c>
      <c r="D37" s="297">
        <v>10</v>
      </c>
      <c r="E37" s="62" t="s">
        <v>126</v>
      </c>
      <c r="F37" s="62"/>
      <c r="G37" s="62"/>
      <c r="H37" s="98"/>
      <c r="I37" s="64"/>
      <c r="J37" s="85">
        <f>INT(D37*I37)</f>
        <v>0</v>
      </c>
      <c r="K37" s="40"/>
      <c r="L37" s="67"/>
      <c r="M37" s="68"/>
      <c r="N37" s="43"/>
      <c r="O37" s="86"/>
      <c r="P37" s="93"/>
      <c r="Q37" s="46"/>
      <c r="R37" s="37"/>
    </row>
    <row r="38" spans="1:18" ht="21" customHeight="1">
      <c r="A38" s="17"/>
      <c r="B38" s="72"/>
      <c r="C38" s="48"/>
      <c r="D38" s="306"/>
      <c r="E38" s="89"/>
      <c r="F38" s="89"/>
      <c r="G38" s="89"/>
      <c r="H38" s="94"/>
      <c r="I38" s="76"/>
      <c r="J38" s="77"/>
      <c r="K38" s="25"/>
      <c r="L38" s="53"/>
      <c r="M38" s="54"/>
      <c r="N38" s="95"/>
      <c r="O38" s="56"/>
      <c r="P38" s="79"/>
      <c r="Q38" s="31"/>
      <c r="R38" s="58"/>
    </row>
    <row r="39" spans="1:18" ht="21" customHeight="1">
      <c r="A39" s="13">
        <v>17</v>
      </c>
      <c r="B39" s="81" t="s">
        <v>1068</v>
      </c>
      <c r="C39" s="60" t="s">
        <v>1069</v>
      </c>
      <c r="D39" s="297">
        <v>5</v>
      </c>
      <c r="E39" s="62" t="s">
        <v>126</v>
      </c>
      <c r="F39" s="62"/>
      <c r="G39" s="62"/>
      <c r="H39" s="98"/>
      <c r="I39" s="64"/>
      <c r="J39" s="85">
        <f>INT(D39*I39)</f>
        <v>0</v>
      </c>
      <c r="K39" s="40"/>
      <c r="L39" s="67"/>
      <c r="M39" s="68"/>
      <c r="N39" s="43"/>
      <c r="O39" s="86"/>
      <c r="P39" s="93"/>
      <c r="Q39" s="46"/>
      <c r="R39" s="37"/>
    </row>
    <row r="40" spans="1:18" ht="21" customHeight="1">
      <c r="A40" s="17"/>
      <c r="B40" s="72"/>
      <c r="C40" s="48"/>
      <c r="D40" s="326"/>
      <c r="E40" s="89"/>
      <c r="F40" s="106"/>
      <c r="G40" s="106"/>
      <c r="H40" s="22"/>
      <c r="I40" s="76"/>
      <c r="J40" s="77"/>
      <c r="K40" s="25"/>
      <c r="L40" s="53"/>
      <c r="M40" s="54"/>
      <c r="N40" s="95"/>
      <c r="O40" s="56"/>
      <c r="P40" s="79"/>
      <c r="Q40" s="31"/>
      <c r="R40" s="58"/>
    </row>
    <row r="41" spans="1:18" ht="21" customHeight="1">
      <c r="A41" s="13">
        <v>18</v>
      </c>
      <c r="B41" s="81" t="s">
        <v>133</v>
      </c>
      <c r="C41" s="60"/>
      <c r="D41" s="297">
        <v>1</v>
      </c>
      <c r="E41" s="62" t="s">
        <v>127</v>
      </c>
      <c r="F41" s="108"/>
      <c r="G41" s="108"/>
      <c r="H41" s="100"/>
      <c r="I41" s="64"/>
      <c r="J41" s="85">
        <f>INT(D41*I41)</f>
        <v>0</v>
      </c>
      <c r="K41" s="40"/>
      <c r="L41" s="67"/>
      <c r="M41" s="68"/>
      <c r="N41" s="43"/>
      <c r="O41" s="86"/>
      <c r="P41" s="93"/>
      <c r="Q41" s="46"/>
      <c r="R41" s="37"/>
    </row>
    <row r="42" spans="1:18" ht="21" customHeight="1">
      <c r="A42" s="17"/>
      <c r="B42" s="72"/>
      <c r="C42" s="48"/>
      <c r="D42" s="326"/>
      <c r="E42" s="89"/>
      <c r="F42" s="106"/>
      <c r="G42" s="106"/>
      <c r="H42" s="22"/>
      <c r="I42" s="76"/>
      <c r="J42" s="77"/>
      <c r="K42" s="25"/>
      <c r="L42" s="53"/>
      <c r="M42" s="54"/>
      <c r="N42" s="95"/>
      <c r="O42" s="56"/>
      <c r="P42" s="79"/>
      <c r="Q42" s="109"/>
      <c r="R42" s="58"/>
    </row>
    <row r="43" spans="1:18" ht="21" customHeight="1">
      <c r="A43" s="13">
        <v>19</v>
      </c>
      <c r="B43" s="81" t="s">
        <v>140</v>
      </c>
      <c r="C43" s="60"/>
      <c r="D43" s="297">
        <v>1</v>
      </c>
      <c r="E43" s="62" t="s">
        <v>127</v>
      </c>
      <c r="F43" s="108"/>
      <c r="G43" s="108"/>
      <c r="H43" s="63"/>
      <c r="I43" s="64"/>
      <c r="J43" s="85">
        <f>INT(D43*I43)</f>
        <v>0</v>
      </c>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f>SUM(J6:J43)</f>
        <v>0</v>
      </c>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c r="B47" s="33"/>
      <c r="C47" s="34"/>
      <c r="D47" s="35"/>
      <c r="E47" s="36"/>
      <c r="F47" s="36"/>
      <c r="G47" s="36"/>
      <c r="H47" s="37"/>
      <c r="I47" s="38"/>
      <c r="J47" s="39">
        <f>INT(D47*I47)</f>
        <v>0</v>
      </c>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c r="B49" s="59"/>
      <c r="C49" s="60"/>
      <c r="D49" s="61"/>
      <c r="E49" s="62"/>
      <c r="F49" s="62"/>
      <c r="G49" s="62"/>
      <c r="H49" s="63"/>
      <c r="I49" s="64"/>
      <c r="J49" s="85">
        <f>INT(D49*I49)</f>
        <v>0</v>
      </c>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80"/>
      <c r="B51" s="81"/>
      <c r="C51" s="60"/>
      <c r="D51" s="82"/>
      <c r="E51" s="62"/>
      <c r="F51" s="83"/>
      <c r="G51" s="83"/>
      <c r="H51" s="84"/>
      <c r="I51" s="64"/>
      <c r="J51" s="85">
        <f>INT(D51*I51)</f>
        <v>0</v>
      </c>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c r="B53" s="81"/>
      <c r="C53" s="60"/>
      <c r="D53" s="90"/>
      <c r="E53" s="62"/>
      <c r="F53" s="62"/>
      <c r="G53" s="62"/>
      <c r="H53" s="84"/>
      <c r="I53" s="64"/>
      <c r="J53" s="85">
        <f>INT(D53*I53)</f>
        <v>0</v>
      </c>
      <c r="K53" s="40"/>
      <c r="L53" s="67"/>
      <c r="M53" s="68"/>
      <c r="N53" s="69"/>
      <c r="O53" s="86"/>
      <c r="P53" s="87"/>
      <c r="Q53" s="46"/>
      <c r="R53" s="37"/>
    </row>
    <row r="54" spans="1:18" ht="21" customHeight="1">
      <c r="A54" s="17"/>
      <c r="B54" s="72"/>
      <c r="C54" s="48"/>
      <c r="D54" s="91"/>
      <c r="E54" s="89"/>
      <c r="F54" s="89"/>
      <c r="G54" s="89"/>
      <c r="H54" s="58"/>
      <c r="I54" s="76"/>
      <c r="J54" s="77"/>
      <c r="K54" s="25"/>
      <c r="L54" s="53"/>
      <c r="M54" s="54"/>
      <c r="N54" s="92"/>
      <c r="O54" s="56"/>
      <c r="P54" s="79"/>
      <c r="Q54" s="31"/>
      <c r="R54" s="58"/>
    </row>
    <row r="55" spans="1:18" ht="21" customHeight="1">
      <c r="A55" s="80"/>
      <c r="B55" s="81"/>
      <c r="C55" s="60"/>
      <c r="D55" s="61"/>
      <c r="E55" s="62"/>
      <c r="F55" s="62"/>
      <c r="G55" s="62"/>
      <c r="H55" s="84"/>
      <c r="I55" s="64"/>
      <c r="J55" s="85">
        <f>INT(D55*I55)</f>
        <v>0</v>
      </c>
      <c r="K55" s="40"/>
      <c r="L55" s="67"/>
      <c r="M55" s="68"/>
      <c r="N55" s="69"/>
      <c r="O55" s="86"/>
      <c r="P55" s="93"/>
      <c r="Q55" s="46"/>
      <c r="R55" s="37"/>
    </row>
    <row r="56" spans="1:18" ht="21" customHeight="1">
      <c r="A56" s="17"/>
      <c r="B56" s="72"/>
      <c r="C56" s="48"/>
      <c r="D56" s="91"/>
      <c r="E56" s="89"/>
      <c r="F56" s="89"/>
      <c r="G56" s="89"/>
      <c r="H56" s="94"/>
      <c r="I56" s="76"/>
      <c r="J56" s="77"/>
      <c r="K56" s="25"/>
      <c r="L56" s="53"/>
      <c r="M56" s="54"/>
      <c r="N56" s="92"/>
      <c r="O56" s="56"/>
      <c r="P56" s="79"/>
      <c r="Q56" s="31"/>
      <c r="R56" s="58"/>
    </row>
    <row r="57" spans="1:18" ht="21" customHeight="1">
      <c r="A57" s="13"/>
      <c r="B57" s="81"/>
      <c r="C57" s="60"/>
      <c r="D57" s="61"/>
      <c r="E57" s="62"/>
      <c r="F57" s="62"/>
      <c r="G57" s="62"/>
      <c r="H57" s="37"/>
      <c r="I57" s="64"/>
      <c r="J57" s="85">
        <f>INT(D57*I57)</f>
        <v>0</v>
      </c>
      <c r="K57" s="40"/>
      <c r="L57" s="67"/>
      <c r="M57" s="68"/>
      <c r="N57" s="69"/>
      <c r="O57" s="86"/>
      <c r="P57" s="93"/>
      <c r="Q57" s="46"/>
      <c r="R57" s="37"/>
    </row>
    <row r="58" spans="1:18" ht="21" customHeight="1">
      <c r="A58" s="18"/>
      <c r="B58" s="72"/>
      <c r="C58" s="48"/>
      <c r="D58" s="91"/>
      <c r="E58" s="89"/>
      <c r="F58" s="74"/>
      <c r="G58" s="74"/>
      <c r="H58" s="94"/>
      <c r="I58" s="76"/>
      <c r="J58" s="77"/>
      <c r="K58" s="25"/>
      <c r="L58" s="53"/>
      <c r="M58" s="54"/>
      <c r="N58" s="95"/>
      <c r="O58" s="96"/>
      <c r="P58" s="79"/>
      <c r="Q58" s="31"/>
      <c r="R58" s="58"/>
    </row>
    <row r="59" spans="1:18" ht="21" customHeight="1">
      <c r="A59" s="13"/>
      <c r="B59" s="81"/>
      <c r="C59" s="14"/>
      <c r="D59" s="61"/>
      <c r="E59" s="62"/>
      <c r="F59" s="97"/>
      <c r="G59" s="97"/>
      <c r="H59" s="98"/>
      <c r="I59" s="64"/>
      <c r="J59" s="85">
        <f>INT(D59*I59)</f>
        <v>0</v>
      </c>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c r="B61" s="81"/>
      <c r="C61" s="60"/>
      <c r="D61" s="61"/>
      <c r="E61" s="62"/>
      <c r="F61" s="97"/>
      <c r="G61" s="97"/>
      <c r="H61" s="100"/>
      <c r="I61" s="64"/>
      <c r="J61" s="85">
        <f>INT(D61*I61)</f>
        <v>0</v>
      </c>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c r="B63" s="81"/>
      <c r="C63" s="60"/>
      <c r="D63" s="61"/>
      <c r="E63" s="62"/>
      <c r="F63" s="97"/>
      <c r="G63" s="97"/>
      <c r="H63" s="63"/>
      <c r="I63" s="64"/>
      <c r="J63" s="85">
        <f>INT(D63*I63)</f>
        <v>0</v>
      </c>
      <c r="K63" s="40"/>
      <c r="L63" s="67"/>
      <c r="M63" s="68"/>
      <c r="N63" s="101"/>
      <c r="O63" s="86"/>
      <c r="P63" s="102"/>
      <c r="Q63" s="46"/>
      <c r="R63" s="37"/>
    </row>
    <row r="64" spans="1:18" ht="21" customHeight="1">
      <c r="A64" s="17"/>
      <c r="B64" s="72"/>
      <c r="C64" s="48"/>
      <c r="D64" s="99"/>
      <c r="E64" s="89"/>
      <c r="F64" s="89"/>
      <c r="G64" s="89"/>
      <c r="H64" s="58"/>
      <c r="I64" s="76"/>
      <c r="J64" s="77"/>
      <c r="K64" s="25"/>
      <c r="L64" s="53"/>
      <c r="M64" s="54"/>
      <c r="N64" s="92"/>
      <c r="O64" s="56"/>
      <c r="P64" s="79"/>
      <c r="Q64" s="31"/>
      <c r="R64" s="58"/>
    </row>
    <row r="65" spans="1:18" ht="21" customHeight="1">
      <c r="A65" s="13"/>
      <c r="B65" s="81"/>
      <c r="C65" s="60"/>
      <c r="D65" s="61"/>
      <c r="E65" s="62"/>
      <c r="F65" s="62"/>
      <c r="G65" s="62"/>
      <c r="H65" s="37"/>
      <c r="I65" s="64"/>
      <c r="J65" s="85">
        <f>INT(D65*I65)</f>
        <v>0</v>
      </c>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c r="B67" s="81"/>
      <c r="C67" s="60"/>
      <c r="D67" s="61"/>
      <c r="E67" s="62"/>
      <c r="F67" s="97"/>
      <c r="G67" s="97"/>
      <c r="H67" s="63"/>
      <c r="I67" s="64"/>
      <c r="J67" s="85">
        <f>INT(D67*I67)</f>
        <v>0</v>
      </c>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c r="B69" s="81"/>
      <c r="C69" s="60"/>
      <c r="D69" s="61"/>
      <c r="E69" s="62"/>
      <c r="F69" s="97"/>
      <c r="G69" s="97"/>
      <c r="H69" s="63"/>
      <c r="I69" s="64"/>
      <c r="J69" s="85">
        <f>INT(D69*I69)</f>
        <v>0</v>
      </c>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c r="B71" s="104"/>
      <c r="C71" s="60"/>
      <c r="D71" s="61"/>
      <c r="E71" s="62"/>
      <c r="F71" s="97"/>
      <c r="G71" s="97"/>
      <c r="H71" s="84"/>
      <c r="I71" s="64"/>
      <c r="J71" s="85">
        <f>INT(D71*I71)</f>
        <v>0</v>
      </c>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c r="B73" s="104"/>
      <c r="C73" s="60"/>
      <c r="D73" s="61"/>
      <c r="E73" s="62"/>
      <c r="F73" s="108"/>
      <c r="G73" s="108"/>
      <c r="H73" s="37"/>
      <c r="I73" s="64"/>
      <c r="J73" s="85">
        <f>INT(D73*I73)</f>
        <v>0</v>
      </c>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f>INT(D75*I75)</f>
        <v>0</v>
      </c>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f>INT(D77*I77)</f>
        <v>0</v>
      </c>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f>INT(D79*I79)</f>
        <v>0</v>
      </c>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f>INT(D81*I81)</f>
        <v>0</v>
      </c>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f>INT(D83*I83)</f>
        <v>0</v>
      </c>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f>INT(D85*I85)</f>
        <v>0</v>
      </c>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f>INT(D87*I87)</f>
        <v>0</v>
      </c>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t="s">
        <v>18</v>
      </c>
      <c r="C89" s="125"/>
      <c r="D89" s="126"/>
      <c r="E89" s="127"/>
      <c r="F89" s="128"/>
      <c r="G89" s="128"/>
      <c r="H89" s="129"/>
      <c r="I89" s="130"/>
      <c r="J89" s="131">
        <f>SUM(J50:J87)</f>
        <v>0</v>
      </c>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topLeftCell="A16" zoomScale="60" zoomScaleNormal="100" workbookViewId="0">
      <selection activeCell="B49" sqref="B49"/>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6</v>
      </c>
      <c r="B3" s="33" t="s">
        <v>216</v>
      </c>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t="s">
        <v>817</v>
      </c>
      <c r="C6" s="16" t="s">
        <v>818</v>
      </c>
      <c r="D6" s="73" t="s">
        <v>820</v>
      </c>
      <c r="E6" s="74"/>
      <c r="F6" s="74"/>
      <c r="G6" s="74"/>
      <c r="H6" s="75"/>
      <c r="I6" s="140"/>
      <c r="J6" s="116"/>
      <c r="K6" s="25"/>
      <c r="L6" s="53"/>
      <c r="M6" s="54"/>
      <c r="N6" s="78"/>
      <c r="O6" s="56"/>
      <c r="P6" s="79"/>
      <c r="Q6" s="31"/>
      <c r="R6" s="58"/>
    </row>
    <row r="7" spans="1:18" ht="21" customHeight="1">
      <c r="A7" s="80">
        <v>1</v>
      </c>
      <c r="B7" s="81" t="s">
        <v>816</v>
      </c>
      <c r="C7" s="276" t="s">
        <v>819</v>
      </c>
      <c r="D7" s="328">
        <v>1</v>
      </c>
      <c r="E7" s="62" t="s">
        <v>217</v>
      </c>
      <c r="F7" s="83"/>
      <c r="G7" s="83"/>
      <c r="H7" s="84"/>
      <c r="I7" s="64"/>
      <c r="J7" s="85">
        <f>INT(D7*I7)</f>
        <v>0</v>
      </c>
      <c r="K7" s="40"/>
      <c r="L7" s="67"/>
      <c r="M7" s="68"/>
      <c r="N7" s="43"/>
      <c r="O7" s="86"/>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v>2</v>
      </c>
      <c r="B9" s="81" t="s">
        <v>218</v>
      </c>
      <c r="C9" s="60"/>
      <c r="D9" s="297">
        <v>1</v>
      </c>
      <c r="E9" s="62" t="s">
        <v>127</v>
      </c>
      <c r="F9" s="62"/>
      <c r="G9" s="62"/>
      <c r="H9" s="84"/>
      <c r="I9" s="64"/>
      <c r="J9" s="85">
        <f>INT(D9*I9)</f>
        <v>0</v>
      </c>
      <c r="K9" s="40"/>
      <c r="L9" s="67"/>
      <c r="M9" s="68"/>
      <c r="N9" s="386"/>
      <c r="O9" s="86"/>
      <c r="P9" s="87"/>
      <c r="Q9" s="46"/>
      <c r="R9" s="37"/>
    </row>
    <row r="10" spans="1:18" ht="21" customHeight="1">
      <c r="A10" s="17"/>
      <c r="B10" s="72"/>
      <c r="C10" s="48"/>
      <c r="D10" s="306"/>
      <c r="E10" s="89"/>
      <c r="F10" s="89"/>
      <c r="G10" s="89"/>
      <c r="H10" s="58"/>
      <c r="I10" s="76"/>
      <c r="J10" s="77"/>
      <c r="K10" s="25"/>
      <c r="L10" s="53"/>
      <c r="M10" s="54"/>
      <c r="N10" s="92"/>
      <c r="O10" s="56"/>
      <c r="P10" s="79"/>
      <c r="Q10" s="31"/>
      <c r="R10" s="58"/>
    </row>
    <row r="11" spans="1:18" ht="21" customHeight="1">
      <c r="A11" s="80">
        <v>3</v>
      </c>
      <c r="B11" s="81" t="s">
        <v>225</v>
      </c>
      <c r="C11" s="60"/>
      <c r="D11" s="297">
        <v>1</v>
      </c>
      <c r="E11" s="62" t="s">
        <v>127</v>
      </c>
      <c r="F11" s="62"/>
      <c r="G11" s="62"/>
      <c r="H11" s="84"/>
      <c r="I11" s="64"/>
      <c r="J11" s="85">
        <f>INT(D11*I11)</f>
        <v>0</v>
      </c>
      <c r="K11" s="40"/>
      <c r="L11" s="67"/>
      <c r="M11" s="68"/>
      <c r="N11" s="69"/>
      <c r="O11" s="86"/>
      <c r="P11" s="93"/>
      <c r="Q11" s="46"/>
      <c r="R11" s="37"/>
    </row>
    <row r="12" spans="1:18" ht="21" customHeight="1">
      <c r="A12" s="17"/>
      <c r="B12" s="72"/>
      <c r="C12" s="48"/>
      <c r="D12" s="306"/>
      <c r="E12" s="89"/>
      <c r="F12" s="89"/>
      <c r="G12" s="89"/>
      <c r="H12" s="94"/>
      <c r="I12" s="76"/>
      <c r="J12" s="77"/>
      <c r="K12" s="25"/>
      <c r="L12" s="53"/>
      <c r="M12" s="54"/>
      <c r="N12" s="92"/>
      <c r="O12" s="56"/>
      <c r="P12" s="79"/>
      <c r="Q12" s="31"/>
      <c r="R12" s="58"/>
    </row>
    <row r="13" spans="1:18" ht="21" customHeight="1">
      <c r="A13" s="13">
        <v>4</v>
      </c>
      <c r="B13" s="81" t="s">
        <v>821</v>
      </c>
      <c r="C13" s="60"/>
      <c r="D13" s="297">
        <v>1</v>
      </c>
      <c r="E13" s="62" t="s">
        <v>127</v>
      </c>
      <c r="F13" s="62"/>
      <c r="G13" s="62"/>
      <c r="H13" s="37"/>
      <c r="I13" s="64"/>
      <c r="J13" s="85">
        <f>INT(D13*I13)</f>
        <v>0</v>
      </c>
      <c r="K13" s="40"/>
      <c r="L13" s="67"/>
      <c r="M13" s="68"/>
      <c r="N13" s="69"/>
      <c r="O13" s="86"/>
      <c r="P13" s="93"/>
      <c r="Q13" s="46"/>
      <c r="R13" s="37"/>
    </row>
    <row r="14" spans="1:18" ht="21" customHeight="1">
      <c r="A14" s="18"/>
      <c r="B14" s="72"/>
      <c r="C14" s="48"/>
      <c r="D14" s="306"/>
      <c r="E14" s="89"/>
      <c r="F14" s="74"/>
      <c r="G14" s="74"/>
      <c r="H14" s="94"/>
      <c r="I14" s="76"/>
      <c r="J14" s="77"/>
      <c r="K14" s="25"/>
      <c r="L14" s="53"/>
      <c r="M14" s="54"/>
      <c r="N14" s="95"/>
      <c r="O14" s="96"/>
      <c r="P14" s="79"/>
      <c r="Q14" s="31"/>
      <c r="R14" s="58"/>
    </row>
    <row r="15" spans="1:18" ht="21" customHeight="1">
      <c r="A15" s="13">
        <v>5</v>
      </c>
      <c r="B15" s="81" t="s">
        <v>822</v>
      </c>
      <c r="C15" s="14"/>
      <c r="D15" s="297"/>
      <c r="E15" s="62"/>
      <c r="F15" s="97"/>
      <c r="G15" s="97"/>
      <c r="H15" s="98"/>
      <c r="I15" s="64"/>
      <c r="J15" s="85">
        <f>INT(D15*I15)</f>
        <v>0</v>
      </c>
      <c r="K15" s="40"/>
      <c r="L15" s="67"/>
      <c r="M15" s="68"/>
      <c r="N15" s="43"/>
      <c r="O15" s="86"/>
      <c r="P15" s="93"/>
      <c r="Q15" s="46"/>
      <c r="R15" s="37"/>
    </row>
    <row r="16" spans="1:18" ht="21" customHeight="1">
      <c r="A16" s="17"/>
      <c r="B16" s="72"/>
      <c r="C16" s="48"/>
      <c r="D16" s="326"/>
      <c r="E16" s="89"/>
      <c r="F16" s="74"/>
      <c r="G16" s="74"/>
      <c r="H16" s="22"/>
      <c r="I16" s="76"/>
      <c r="J16" s="77"/>
      <c r="K16" s="25"/>
      <c r="L16" s="53"/>
      <c r="M16" s="54"/>
      <c r="N16" s="95"/>
      <c r="O16" s="96"/>
      <c r="P16" s="79"/>
      <c r="Q16" s="31"/>
      <c r="R16" s="58"/>
    </row>
    <row r="17" spans="1:18" ht="21" customHeight="1">
      <c r="A17" s="13">
        <v>6</v>
      </c>
      <c r="B17" s="81" t="s">
        <v>823</v>
      </c>
      <c r="C17" s="60" t="s">
        <v>219</v>
      </c>
      <c r="D17" s="90">
        <v>7.6</v>
      </c>
      <c r="E17" s="62" t="s">
        <v>99</v>
      </c>
      <c r="F17" s="97"/>
      <c r="G17" s="97"/>
      <c r="H17" s="100"/>
      <c r="I17" s="64"/>
      <c r="J17" s="85">
        <f>INT(D17*I17)</f>
        <v>0</v>
      </c>
      <c r="K17" s="40"/>
      <c r="L17" s="67"/>
      <c r="M17" s="68"/>
      <c r="N17" s="43"/>
      <c r="O17" s="86"/>
      <c r="P17" s="93"/>
      <c r="Q17" s="46"/>
      <c r="R17" s="37"/>
    </row>
    <row r="18" spans="1:18" ht="21" customHeight="1">
      <c r="A18" s="18"/>
      <c r="B18" s="72"/>
      <c r="C18" s="48"/>
      <c r="D18" s="326"/>
      <c r="E18" s="89"/>
      <c r="F18" s="74"/>
      <c r="G18" s="74"/>
      <c r="H18" s="22"/>
      <c r="I18" s="76"/>
      <c r="J18" s="77"/>
      <c r="K18" s="25"/>
      <c r="L18" s="53"/>
      <c r="M18" s="54"/>
      <c r="N18" s="95"/>
      <c r="O18" s="96"/>
      <c r="P18" s="79"/>
      <c r="Q18" s="31"/>
      <c r="R18" s="58"/>
    </row>
    <row r="19" spans="1:18" ht="21" customHeight="1">
      <c r="A19" s="13">
        <v>7</v>
      </c>
      <c r="B19" s="81" t="s">
        <v>824</v>
      </c>
      <c r="C19" s="60"/>
      <c r="D19" s="90">
        <v>46.63</v>
      </c>
      <c r="E19" s="62" t="s">
        <v>826</v>
      </c>
      <c r="F19" s="97"/>
      <c r="G19" s="97"/>
      <c r="H19" s="63"/>
      <c r="I19" s="64"/>
      <c r="J19" s="85">
        <f>INT(D19*I19)</f>
        <v>0</v>
      </c>
      <c r="K19" s="40"/>
      <c r="L19" s="67"/>
      <c r="M19" s="68"/>
      <c r="N19" s="101"/>
      <c r="O19" s="86"/>
      <c r="P19" s="102"/>
      <c r="Q19" s="46"/>
      <c r="R19" s="37"/>
    </row>
    <row r="20" spans="1:18" ht="21" customHeight="1">
      <c r="A20" s="17"/>
      <c r="B20" s="72"/>
      <c r="C20" s="48"/>
      <c r="D20" s="326"/>
      <c r="E20" s="89"/>
      <c r="F20" s="89"/>
      <c r="G20" s="89"/>
      <c r="H20" s="58"/>
      <c r="I20" s="76"/>
      <c r="J20" s="77"/>
      <c r="K20" s="25"/>
      <c r="L20" s="53"/>
      <c r="M20" s="54"/>
      <c r="N20" s="92"/>
      <c r="O20" s="56"/>
      <c r="P20" s="79"/>
      <c r="Q20" s="31"/>
      <c r="R20" s="58"/>
    </row>
    <row r="21" spans="1:18" ht="21" customHeight="1">
      <c r="A21" s="13">
        <v>8</v>
      </c>
      <c r="B21" s="81" t="s">
        <v>825</v>
      </c>
      <c r="C21" s="60"/>
      <c r="D21" s="90">
        <v>30.9</v>
      </c>
      <c r="E21" s="62" t="s">
        <v>826</v>
      </c>
      <c r="F21" s="62"/>
      <c r="G21" s="62"/>
      <c r="H21" s="37"/>
      <c r="I21" s="64"/>
      <c r="J21" s="85">
        <f>INT(D21*I21)</f>
        <v>0</v>
      </c>
      <c r="K21" s="40"/>
      <c r="L21" s="67"/>
      <c r="M21" s="68"/>
      <c r="N21" s="69"/>
      <c r="O21" s="86"/>
      <c r="P21" s="93"/>
      <c r="Q21" s="46"/>
      <c r="R21" s="37"/>
    </row>
    <row r="22" spans="1:18" ht="21" customHeight="1">
      <c r="A22" s="18"/>
      <c r="B22" s="72"/>
      <c r="C22" s="48"/>
      <c r="D22" s="306"/>
      <c r="E22" s="89"/>
      <c r="F22" s="74"/>
      <c r="G22" s="74"/>
      <c r="H22" s="22"/>
      <c r="I22" s="76"/>
      <c r="J22" s="77"/>
      <c r="K22" s="25"/>
      <c r="L22" s="53"/>
      <c r="M22" s="54"/>
      <c r="N22" s="78"/>
      <c r="O22" s="96"/>
      <c r="P22" s="79"/>
      <c r="Q22" s="31"/>
      <c r="R22" s="58"/>
    </row>
    <row r="23" spans="1:18" ht="21" customHeight="1">
      <c r="A23" s="13">
        <v>9</v>
      </c>
      <c r="B23" s="81" t="s">
        <v>106</v>
      </c>
      <c r="C23" s="60" t="s">
        <v>827</v>
      </c>
      <c r="D23" s="90">
        <v>15.73</v>
      </c>
      <c r="E23" s="62" t="s">
        <v>826</v>
      </c>
      <c r="F23" s="97"/>
      <c r="G23" s="97"/>
      <c r="H23" s="63"/>
      <c r="I23" s="64"/>
      <c r="J23" s="85">
        <f>INT(D23*I23)</f>
        <v>0</v>
      </c>
      <c r="K23" s="40"/>
      <c r="L23" s="67"/>
      <c r="M23" s="68"/>
      <c r="N23" s="43"/>
      <c r="O23" s="86"/>
      <c r="P23" s="93"/>
      <c r="Q23" s="46"/>
      <c r="R23" s="37"/>
    </row>
    <row r="24" spans="1:18" ht="21" customHeight="1">
      <c r="A24" s="18"/>
      <c r="B24" s="72"/>
      <c r="C24" s="48"/>
      <c r="D24" s="326"/>
      <c r="E24" s="89"/>
      <c r="F24" s="74"/>
      <c r="G24" s="74"/>
      <c r="H24" s="22"/>
      <c r="I24" s="76"/>
      <c r="J24" s="77"/>
      <c r="K24" s="25"/>
      <c r="L24" s="53"/>
      <c r="M24" s="54"/>
      <c r="N24" s="78"/>
      <c r="O24" s="96"/>
      <c r="P24" s="79"/>
      <c r="Q24" s="31"/>
      <c r="R24" s="58"/>
    </row>
    <row r="25" spans="1:18" ht="21" customHeight="1">
      <c r="A25" s="13">
        <v>10</v>
      </c>
      <c r="B25" s="81" t="s">
        <v>828</v>
      </c>
      <c r="C25" s="60"/>
      <c r="D25" s="90">
        <v>6.38</v>
      </c>
      <c r="E25" s="62" t="s">
        <v>826</v>
      </c>
      <c r="F25" s="97"/>
      <c r="G25" s="97"/>
      <c r="H25" s="63"/>
      <c r="I25" s="64"/>
      <c r="J25" s="85">
        <f>INT(D25*I25)</f>
        <v>0</v>
      </c>
      <c r="K25" s="40"/>
      <c r="L25" s="67"/>
      <c r="M25" s="68"/>
      <c r="N25" s="43"/>
      <c r="O25" s="86"/>
      <c r="P25" s="93"/>
      <c r="Q25" s="46"/>
      <c r="R25" s="37"/>
    </row>
    <row r="26" spans="1:18" ht="21" customHeight="1">
      <c r="A26" s="17"/>
      <c r="B26" s="103"/>
      <c r="C26" s="48"/>
      <c r="D26" s="326"/>
      <c r="E26" s="89"/>
      <c r="F26" s="74"/>
      <c r="G26" s="74"/>
      <c r="H26" s="75"/>
      <c r="I26" s="76"/>
      <c r="J26" s="77"/>
      <c r="K26" s="25"/>
      <c r="L26" s="53"/>
      <c r="M26" s="54"/>
      <c r="N26" s="95"/>
      <c r="O26" s="96"/>
      <c r="P26" s="79"/>
      <c r="Q26" s="31"/>
      <c r="R26" s="58"/>
    </row>
    <row r="27" spans="1:18" ht="21" customHeight="1">
      <c r="A27" s="13">
        <v>11</v>
      </c>
      <c r="B27" s="104" t="s">
        <v>829</v>
      </c>
      <c r="C27" s="60"/>
      <c r="D27" s="90">
        <v>0.88</v>
      </c>
      <c r="E27" s="62" t="s">
        <v>826</v>
      </c>
      <c r="F27" s="97"/>
      <c r="G27" s="97"/>
      <c r="H27" s="84"/>
      <c r="I27" s="64"/>
      <c r="J27" s="85">
        <f>INT(D27*I27)</f>
        <v>0</v>
      </c>
      <c r="K27" s="40"/>
      <c r="L27" s="67"/>
      <c r="M27" s="68"/>
      <c r="N27" s="105"/>
      <c r="O27" s="86"/>
      <c r="P27" s="93"/>
      <c r="Q27" s="46"/>
      <c r="R27" s="37"/>
    </row>
    <row r="28" spans="1:18" ht="21" customHeight="1">
      <c r="A28" s="17"/>
      <c r="B28" s="103"/>
      <c r="C28" s="48"/>
      <c r="D28" s="326"/>
      <c r="E28" s="89"/>
      <c r="F28" s="106"/>
      <c r="G28" s="106"/>
      <c r="H28" s="107"/>
      <c r="I28" s="76"/>
      <c r="J28" s="77"/>
      <c r="K28" s="25"/>
      <c r="L28" s="53"/>
      <c r="M28" s="54"/>
      <c r="N28" s="95"/>
      <c r="O28" s="96"/>
      <c r="P28" s="79"/>
      <c r="Q28" s="31"/>
      <c r="R28" s="58"/>
    </row>
    <row r="29" spans="1:18" ht="21" customHeight="1">
      <c r="A29" s="13">
        <v>12</v>
      </c>
      <c r="B29" s="104" t="s">
        <v>830</v>
      </c>
      <c r="C29" s="60" t="s">
        <v>220</v>
      </c>
      <c r="D29" s="90">
        <v>0.44</v>
      </c>
      <c r="E29" s="62" t="s">
        <v>826</v>
      </c>
      <c r="F29" s="108"/>
      <c r="G29" s="108"/>
      <c r="H29" s="37"/>
      <c r="I29" s="64"/>
      <c r="J29" s="85">
        <f>INT(D29*I29)</f>
        <v>0</v>
      </c>
      <c r="K29" s="40"/>
      <c r="L29" s="67"/>
      <c r="M29" s="68"/>
      <c r="N29" s="43"/>
      <c r="O29" s="86"/>
      <c r="P29" s="93"/>
      <c r="Q29" s="46"/>
      <c r="R29" s="37"/>
    </row>
    <row r="30" spans="1:18" ht="21" customHeight="1">
      <c r="A30" s="17"/>
      <c r="B30" s="103"/>
      <c r="C30" s="48"/>
      <c r="D30" s="326"/>
      <c r="E30" s="89"/>
      <c r="F30" s="106"/>
      <c r="G30" s="106"/>
      <c r="H30" s="107"/>
      <c r="I30" s="76"/>
      <c r="J30" s="77"/>
      <c r="K30" s="25"/>
      <c r="L30" s="53"/>
      <c r="M30" s="54"/>
      <c r="N30" s="95"/>
      <c r="O30" s="96"/>
      <c r="P30" s="79"/>
      <c r="Q30" s="31"/>
      <c r="R30" s="58"/>
    </row>
    <row r="31" spans="1:18" ht="21" customHeight="1">
      <c r="A31" s="13">
        <v>13</v>
      </c>
      <c r="B31" s="104" t="s">
        <v>831</v>
      </c>
      <c r="C31" s="60" t="s">
        <v>832</v>
      </c>
      <c r="D31" s="90">
        <v>1.83</v>
      </c>
      <c r="E31" s="62" t="s">
        <v>826</v>
      </c>
      <c r="F31" s="108"/>
      <c r="G31" s="108"/>
      <c r="H31" s="37"/>
      <c r="I31" s="64"/>
      <c r="J31" s="85">
        <f>INT(D31*I31)</f>
        <v>0</v>
      </c>
      <c r="K31" s="40"/>
      <c r="L31" s="67"/>
      <c r="M31" s="68"/>
      <c r="N31" s="43"/>
      <c r="O31" s="86"/>
      <c r="P31" s="93"/>
      <c r="Q31" s="46"/>
      <c r="R31" s="37"/>
    </row>
    <row r="32" spans="1:18" ht="21" customHeight="1">
      <c r="A32" s="17"/>
      <c r="B32" s="103"/>
      <c r="C32" s="48"/>
      <c r="D32" s="326"/>
      <c r="E32" s="89"/>
      <c r="F32" s="106"/>
      <c r="G32" s="106"/>
      <c r="H32" s="58"/>
      <c r="I32" s="76"/>
      <c r="J32" s="77"/>
      <c r="K32" s="25"/>
      <c r="L32" s="53"/>
      <c r="M32" s="54"/>
      <c r="N32" s="95"/>
      <c r="O32" s="96"/>
      <c r="P32" s="79"/>
      <c r="Q32" s="31"/>
      <c r="R32" s="58"/>
    </row>
    <row r="33" spans="1:18" ht="21" customHeight="1">
      <c r="A33" s="13">
        <v>14</v>
      </c>
      <c r="B33" s="104" t="s">
        <v>833</v>
      </c>
      <c r="C33" s="60"/>
      <c r="D33" s="90">
        <v>2.27</v>
      </c>
      <c r="E33" s="62" t="s">
        <v>826</v>
      </c>
      <c r="F33" s="108"/>
      <c r="G33" s="108"/>
      <c r="H33" s="37"/>
      <c r="I33" s="64"/>
      <c r="J33" s="85">
        <f>INT(D33*I33)</f>
        <v>0</v>
      </c>
      <c r="K33" s="40"/>
      <c r="L33" s="67"/>
      <c r="M33" s="68"/>
      <c r="N33" s="43"/>
      <c r="O33" s="86"/>
      <c r="P33" s="93"/>
      <c r="Q33" s="46"/>
      <c r="R33" s="37"/>
    </row>
    <row r="34" spans="1:18" ht="21" customHeight="1">
      <c r="A34" s="17"/>
      <c r="B34" s="103"/>
      <c r="C34" s="48"/>
      <c r="D34" s="326"/>
      <c r="E34" s="89"/>
      <c r="F34" s="106"/>
      <c r="G34" s="106"/>
      <c r="H34" s="58"/>
      <c r="I34" s="76"/>
      <c r="J34" s="77"/>
      <c r="K34" s="25"/>
      <c r="L34" s="53"/>
      <c r="M34" s="54"/>
      <c r="N34" s="95"/>
      <c r="O34" s="96"/>
      <c r="P34" s="79"/>
      <c r="Q34" s="31"/>
      <c r="R34" s="58"/>
    </row>
    <row r="35" spans="1:18" ht="21" customHeight="1">
      <c r="A35" s="13">
        <v>15</v>
      </c>
      <c r="B35" s="104" t="s">
        <v>834</v>
      </c>
      <c r="C35" s="60" t="s">
        <v>835</v>
      </c>
      <c r="D35" s="297">
        <v>141</v>
      </c>
      <c r="E35" s="62" t="s">
        <v>100</v>
      </c>
      <c r="F35" s="108"/>
      <c r="G35" s="108"/>
      <c r="H35" s="37"/>
      <c r="I35" s="64"/>
      <c r="J35" s="85">
        <f>INT(D35*I35)</f>
        <v>0</v>
      </c>
      <c r="K35" s="40"/>
      <c r="L35" s="67"/>
      <c r="M35" s="68"/>
      <c r="N35" s="43"/>
      <c r="O35" s="86"/>
      <c r="P35" s="93"/>
      <c r="Q35" s="46"/>
      <c r="R35" s="37"/>
    </row>
    <row r="36" spans="1:18" ht="21" customHeight="1">
      <c r="A36" s="17"/>
      <c r="B36" s="72"/>
      <c r="C36" s="48"/>
      <c r="D36" s="306"/>
      <c r="E36" s="89"/>
      <c r="F36" s="89"/>
      <c r="G36" s="89"/>
      <c r="H36" s="94"/>
      <c r="I36" s="76"/>
      <c r="J36" s="77"/>
      <c r="K36" s="25"/>
      <c r="L36" s="53"/>
      <c r="M36" s="54"/>
      <c r="N36" s="95"/>
      <c r="O36" s="56"/>
      <c r="P36" s="79"/>
      <c r="Q36" s="31"/>
      <c r="R36" s="58"/>
    </row>
    <row r="37" spans="1:18" ht="21" customHeight="1">
      <c r="A37" s="13">
        <v>16</v>
      </c>
      <c r="B37" s="81" t="s">
        <v>834</v>
      </c>
      <c r="C37" s="60" t="s">
        <v>836</v>
      </c>
      <c r="D37" s="297">
        <v>58</v>
      </c>
      <c r="E37" s="62" t="s">
        <v>100</v>
      </c>
      <c r="F37" s="62"/>
      <c r="G37" s="62"/>
      <c r="H37" s="98"/>
      <c r="I37" s="64"/>
      <c r="J37" s="85">
        <f>INT(D37*I37)</f>
        <v>0</v>
      </c>
      <c r="K37" s="40"/>
      <c r="L37" s="67"/>
      <c r="M37" s="68"/>
      <c r="N37" s="43"/>
      <c r="O37" s="86"/>
      <c r="P37" s="93"/>
      <c r="Q37" s="46"/>
      <c r="R37" s="37"/>
    </row>
    <row r="38" spans="1:18" ht="21" customHeight="1">
      <c r="A38" s="17"/>
      <c r="B38" s="72"/>
      <c r="C38" s="48"/>
      <c r="D38" s="326"/>
      <c r="E38" s="89"/>
      <c r="F38" s="89"/>
      <c r="G38" s="89"/>
      <c r="H38" s="94"/>
      <c r="I38" s="76"/>
      <c r="J38" s="77"/>
      <c r="K38" s="25"/>
      <c r="L38" s="53"/>
      <c r="M38" s="54"/>
      <c r="N38" s="95"/>
      <c r="O38" s="56"/>
      <c r="P38" s="79"/>
      <c r="Q38" s="31"/>
      <c r="R38" s="58"/>
    </row>
    <row r="39" spans="1:18" ht="21" customHeight="1">
      <c r="A39" s="13">
        <v>17</v>
      </c>
      <c r="B39" s="81" t="s">
        <v>221</v>
      </c>
      <c r="C39" s="60" t="s">
        <v>837</v>
      </c>
      <c r="D39" s="297">
        <v>199</v>
      </c>
      <c r="E39" s="62" t="s">
        <v>100</v>
      </c>
      <c r="F39" s="62"/>
      <c r="G39" s="62"/>
      <c r="H39" s="98"/>
      <c r="I39" s="64"/>
      <c r="J39" s="85">
        <f>INT(D39*I39)</f>
        <v>0</v>
      </c>
      <c r="K39" s="40"/>
      <c r="L39" s="67"/>
      <c r="M39" s="68"/>
      <c r="N39" s="43"/>
      <c r="O39" s="86"/>
      <c r="P39" s="93"/>
      <c r="Q39" s="46"/>
      <c r="R39" s="37"/>
    </row>
    <row r="40" spans="1:18" ht="21" customHeight="1">
      <c r="A40" s="17"/>
      <c r="B40" s="72"/>
      <c r="C40" s="48"/>
      <c r="D40" s="326"/>
      <c r="E40" s="89"/>
      <c r="F40" s="106"/>
      <c r="G40" s="106"/>
      <c r="H40" s="22"/>
      <c r="I40" s="76"/>
      <c r="J40" s="77"/>
      <c r="K40" s="25"/>
      <c r="L40" s="53"/>
      <c r="M40" s="54"/>
      <c r="N40" s="95"/>
      <c r="O40" s="56"/>
      <c r="P40" s="79"/>
      <c r="Q40" s="31"/>
      <c r="R40" s="58"/>
    </row>
    <row r="41" spans="1:18" ht="21" customHeight="1">
      <c r="A41" s="13">
        <v>18</v>
      </c>
      <c r="B41" s="81" t="s">
        <v>160</v>
      </c>
      <c r="C41" s="60"/>
      <c r="D41" s="297">
        <v>199</v>
      </c>
      <c r="E41" s="62" t="s">
        <v>100</v>
      </c>
      <c r="F41" s="108"/>
      <c r="G41" s="108"/>
      <c r="H41" s="100"/>
      <c r="I41" s="64"/>
      <c r="J41" s="85">
        <f>INT(D41*I41)</f>
        <v>0</v>
      </c>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v>19</v>
      </c>
      <c r="B43" s="81" t="s">
        <v>107</v>
      </c>
      <c r="C43" s="60"/>
      <c r="D43" s="61">
        <v>5.2</v>
      </c>
      <c r="E43" s="62" t="s">
        <v>99</v>
      </c>
      <c r="F43" s="108"/>
      <c r="G43" s="108"/>
      <c r="H43" s="63"/>
      <c r="I43" s="64"/>
      <c r="J43" s="85">
        <f>INT(D43*I43)</f>
        <v>0</v>
      </c>
      <c r="K43" s="40"/>
      <c r="L43" s="110"/>
      <c r="M43" s="54"/>
      <c r="N43" s="101"/>
      <c r="O43" s="111"/>
      <c r="P43" s="102"/>
      <c r="Q43" s="112"/>
      <c r="R43" s="94"/>
    </row>
    <row r="44" spans="1:18" ht="21" customHeight="1">
      <c r="A44" s="17"/>
      <c r="B44" s="72"/>
      <c r="C44" s="113" t="s">
        <v>838</v>
      </c>
      <c r="D44" s="114"/>
      <c r="E44" s="115"/>
      <c r="F44" s="116"/>
      <c r="G44" s="116"/>
      <c r="H44" s="117"/>
      <c r="I44" s="118"/>
      <c r="J44" s="119"/>
      <c r="K44" s="120"/>
      <c r="L44" s="121"/>
      <c r="M44" s="122"/>
      <c r="N44" s="92"/>
      <c r="O44" s="56"/>
      <c r="P44" s="79"/>
      <c r="Q44" s="31"/>
      <c r="R44" s="58"/>
    </row>
    <row r="45" spans="1:18" ht="21" customHeight="1" thickBot="1">
      <c r="A45" s="123">
        <v>20</v>
      </c>
      <c r="B45" s="273" t="s">
        <v>222</v>
      </c>
      <c r="C45" s="125" t="s">
        <v>839</v>
      </c>
      <c r="D45" s="126">
        <v>5.2</v>
      </c>
      <c r="E45" s="127" t="s">
        <v>99</v>
      </c>
      <c r="F45" s="128"/>
      <c r="G45" s="128"/>
      <c r="H45" s="129"/>
      <c r="I45" s="130"/>
      <c r="J45" s="131">
        <f>SUM(J6:J43)</f>
        <v>0</v>
      </c>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v>21</v>
      </c>
      <c r="B47" s="33" t="s">
        <v>840</v>
      </c>
      <c r="C47" s="34"/>
      <c r="D47" s="35">
        <v>14.4</v>
      </c>
      <c r="E47" s="36" t="s">
        <v>99</v>
      </c>
      <c r="F47" s="36"/>
      <c r="G47" s="36"/>
      <c r="H47" s="37"/>
      <c r="I47" s="38"/>
      <c r="J47" s="39">
        <f>INT(D47*I47)</f>
        <v>0</v>
      </c>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v>22</v>
      </c>
      <c r="B49" s="59" t="s">
        <v>1070</v>
      </c>
      <c r="C49" s="60"/>
      <c r="D49" s="61">
        <v>8.9</v>
      </c>
      <c r="E49" s="62" t="s">
        <v>99</v>
      </c>
      <c r="F49" s="62"/>
      <c r="G49" s="62"/>
      <c r="H49" s="63"/>
      <c r="I49" s="64"/>
      <c r="J49" s="85">
        <f>INT(D49*I49)</f>
        <v>0</v>
      </c>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80"/>
      <c r="B51" s="81"/>
      <c r="C51" s="60"/>
      <c r="D51" s="82"/>
      <c r="E51" s="62"/>
      <c r="F51" s="83"/>
      <c r="G51" s="83"/>
      <c r="H51" s="84"/>
      <c r="I51" s="64"/>
      <c r="J51" s="85">
        <f>INT(D51*I51)</f>
        <v>0</v>
      </c>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c r="B53" s="81"/>
      <c r="C53" s="60"/>
      <c r="D53" s="90"/>
      <c r="E53" s="62"/>
      <c r="F53" s="62"/>
      <c r="G53" s="62"/>
      <c r="H53" s="84"/>
      <c r="I53" s="64"/>
      <c r="J53" s="85">
        <f>INT(D53*I53)</f>
        <v>0</v>
      </c>
      <c r="K53" s="40"/>
      <c r="L53" s="67"/>
      <c r="M53" s="68"/>
      <c r="N53" s="69"/>
      <c r="O53" s="86"/>
      <c r="P53" s="87"/>
      <c r="Q53" s="46"/>
      <c r="R53" s="37"/>
    </row>
    <row r="54" spans="1:18" ht="21" customHeight="1">
      <c r="A54" s="17"/>
      <c r="B54" s="72"/>
      <c r="C54" s="48"/>
      <c r="D54" s="91"/>
      <c r="E54" s="89"/>
      <c r="F54" s="89"/>
      <c r="G54" s="89"/>
      <c r="H54" s="58"/>
      <c r="I54" s="76"/>
      <c r="J54" s="77"/>
      <c r="K54" s="25"/>
      <c r="L54" s="53"/>
      <c r="M54" s="54"/>
      <c r="N54" s="92"/>
      <c r="O54" s="56"/>
      <c r="P54" s="79"/>
      <c r="Q54" s="31"/>
      <c r="R54" s="58"/>
    </row>
    <row r="55" spans="1:18" ht="21" customHeight="1">
      <c r="A55" s="80"/>
      <c r="B55" s="81"/>
      <c r="C55" s="60"/>
      <c r="D55" s="61"/>
      <c r="E55" s="62"/>
      <c r="F55" s="62"/>
      <c r="G55" s="62"/>
      <c r="H55" s="84"/>
      <c r="I55" s="64"/>
      <c r="J55" s="85">
        <f>INT(D55*I55)</f>
        <v>0</v>
      </c>
      <c r="K55" s="40"/>
      <c r="L55" s="67"/>
      <c r="M55" s="68"/>
      <c r="N55" s="69"/>
      <c r="O55" s="86"/>
      <c r="P55" s="93"/>
      <c r="Q55" s="46"/>
      <c r="R55" s="37"/>
    </row>
    <row r="56" spans="1:18" ht="21" customHeight="1">
      <c r="A56" s="17"/>
      <c r="B56" s="72"/>
      <c r="C56" s="48"/>
      <c r="D56" s="91"/>
      <c r="E56" s="89"/>
      <c r="F56" s="89"/>
      <c r="G56" s="89"/>
      <c r="H56" s="94"/>
      <c r="I56" s="76"/>
      <c r="J56" s="77"/>
      <c r="K56" s="25"/>
      <c r="L56" s="53"/>
      <c r="M56" s="54"/>
      <c r="N56" s="92"/>
      <c r="O56" s="56"/>
      <c r="P56" s="79"/>
      <c r="Q56" s="31"/>
      <c r="R56" s="58"/>
    </row>
    <row r="57" spans="1:18" ht="21" customHeight="1">
      <c r="A57" s="13"/>
      <c r="B57" s="81"/>
      <c r="C57" s="60"/>
      <c r="D57" s="61"/>
      <c r="E57" s="62"/>
      <c r="F57" s="62"/>
      <c r="G57" s="62"/>
      <c r="H57" s="37"/>
      <c r="I57" s="64"/>
      <c r="J57" s="85">
        <f>INT(D57*I57)</f>
        <v>0</v>
      </c>
      <c r="K57" s="40"/>
      <c r="L57" s="67"/>
      <c r="M57" s="68"/>
      <c r="N57" s="69"/>
      <c r="O57" s="86"/>
      <c r="P57" s="93"/>
      <c r="Q57" s="46"/>
      <c r="R57" s="37"/>
    </row>
    <row r="58" spans="1:18" ht="21" customHeight="1">
      <c r="A58" s="18"/>
      <c r="B58" s="72"/>
      <c r="C58" s="48"/>
      <c r="D58" s="91"/>
      <c r="E58" s="89"/>
      <c r="F58" s="74"/>
      <c r="G58" s="74"/>
      <c r="H58" s="94"/>
      <c r="I58" s="76"/>
      <c r="J58" s="77"/>
      <c r="K58" s="25"/>
      <c r="L58" s="53"/>
      <c r="M58" s="54"/>
      <c r="N58" s="95"/>
      <c r="O58" s="96"/>
      <c r="P58" s="79"/>
      <c r="Q58" s="31"/>
      <c r="R58" s="58"/>
    </row>
    <row r="59" spans="1:18" ht="21" customHeight="1">
      <c r="A59" s="13"/>
      <c r="B59" s="81"/>
      <c r="C59" s="14"/>
      <c r="D59" s="61"/>
      <c r="E59" s="62"/>
      <c r="F59" s="97"/>
      <c r="G59" s="97"/>
      <c r="H59" s="98"/>
      <c r="I59" s="64"/>
      <c r="J59" s="85">
        <f>INT(D59*I59)</f>
        <v>0</v>
      </c>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c r="B61" s="81"/>
      <c r="C61" s="60"/>
      <c r="D61" s="61"/>
      <c r="E61" s="62"/>
      <c r="F61" s="97"/>
      <c r="G61" s="97"/>
      <c r="H61" s="100"/>
      <c r="I61" s="64"/>
      <c r="J61" s="85">
        <f>INT(D61*I61)</f>
        <v>0</v>
      </c>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c r="B63" s="81"/>
      <c r="C63" s="60"/>
      <c r="D63" s="61"/>
      <c r="E63" s="62"/>
      <c r="F63" s="97"/>
      <c r="G63" s="97"/>
      <c r="H63" s="63"/>
      <c r="I63" s="64"/>
      <c r="J63" s="85">
        <f>INT(D63*I63)</f>
        <v>0</v>
      </c>
      <c r="K63" s="40"/>
      <c r="L63" s="67"/>
      <c r="M63" s="68"/>
      <c r="N63" s="101"/>
      <c r="O63" s="86"/>
      <c r="P63" s="102"/>
      <c r="Q63" s="46"/>
      <c r="R63" s="37"/>
    </row>
    <row r="64" spans="1:18" ht="21" customHeight="1">
      <c r="A64" s="17"/>
      <c r="B64" s="72"/>
      <c r="C64" s="48"/>
      <c r="D64" s="99"/>
      <c r="E64" s="89"/>
      <c r="F64" s="89"/>
      <c r="G64" s="89"/>
      <c r="H64" s="58"/>
      <c r="I64" s="76"/>
      <c r="J64" s="77"/>
      <c r="K64" s="25"/>
      <c r="L64" s="53"/>
      <c r="M64" s="54"/>
      <c r="N64" s="92"/>
      <c r="O64" s="56"/>
      <c r="P64" s="79"/>
      <c r="Q64" s="31"/>
      <c r="R64" s="58"/>
    </row>
    <row r="65" spans="1:18" ht="21" customHeight="1">
      <c r="A65" s="13"/>
      <c r="B65" s="81"/>
      <c r="C65" s="60"/>
      <c r="D65" s="61"/>
      <c r="E65" s="62"/>
      <c r="F65" s="62"/>
      <c r="G65" s="62"/>
      <c r="H65" s="37"/>
      <c r="I65" s="64"/>
      <c r="J65" s="85">
        <f>INT(D65*I65)</f>
        <v>0</v>
      </c>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c r="B67" s="81"/>
      <c r="C67" s="60"/>
      <c r="D67" s="61"/>
      <c r="E67" s="62"/>
      <c r="F67" s="97"/>
      <c r="G67" s="97"/>
      <c r="H67" s="63"/>
      <c r="I67" s="64"/>
      <c r="J67" s="85">
        <f>INT(D67*I67)</f>
        <v>0</v>
      </c>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c r="B69" s="81"/>
      <c r="C69" s="60"/>
      <c r="D69" s="61"/>
      <c r="E69" s="62"/>
      <c r="F69" s="97"/>
      <c r="G69" s="97"/>
      <c r="H69" s="63"/>
      <c r="I69" s="64"/>
      <c r="J69" s="85">
        <f>INT(D69*I69)</f>
        <v>0</v>
      </c>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c r="B71" s="104"/>
      <c r="C71" s="60"/>
      <c r="D71" s="61"/>
      <c r="E71" s="62"/>
      <c r="F71" s="97"/>
      <c r="G71" s="97"/>
      <c r="H71" s="84"/>
      <c r="I71" s="64"/>
      <c r="J71" s="85">
        <f>INT(D71*I71)</f>
        <v>0</v>
      </c>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c r="B73" s="104"/>
      <c r="C73" s="60"/>
      <c r="D73" s="61"/>
      <c r="E73" s="62"/>
      <c r="F73" s="108"/>
      <c r="G73" s="108"/>
      <c r="H73" s="37"/>
      <c r="I73" s="64"/>
      <c r="J73" s="85">
        <f>INT(D73*I73)</f>
        <v>0</v>
      </c>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f>INT(D75*I75)</f>
        <v>0</v>
      </c>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f>INT(D77*I77)</f>
        <v>0</v>
      </c>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f>INT(D79*I79)</f>
        <v>0</v>
      </c>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f>INT(D81*I81)</f>
        <v>0</v>
      </c>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f>INT(D83*I83)</f>
        <v>0</v>
      </c>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f>INT(D85*I85)</f>
        <v>0</v>
      </c>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f>INT(D87*I87)</f>
        <v>0</v>
      </c>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t="s">
        <v>18</v>
      </c>
      <c r="C89" s="125"/>
      <c r="D89" s="126"/>
      <c r="E89" s="127"/>
      <c r="F89" s="128"/>
      <c r="G89" s="128"/>
      <c r="H89" s="129"/>
      <c r="I89" s="130"/>
      <c r="J89" s="131">
        <f>SUM(J50:J87)</f>
        <v>0</v>
      </c>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zoomScale="60" zoomScaleNormal="100" workbookViewId="0">
      <selection activeCell="O18" sqref="O18"/>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t="s">
        <v>1053</v>
      </c>
      <c r="B3" s="33" t="s">
        <v>671</v>
      </c>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80">
        <v>7</v>
      </c>
      <c r="B7" s="81" t="s">
        <v>1054</v>
      </c>
      <c r="C7" s="276"/>
      <c r="D7" s="328">
        <v>1</v>
      </c>
      <c r="E7" s="62" t="s">
        <v>127</v>
      </c>
      <c r="F7" s="83"/>
      <c r="G7" s="83"/>
      <c r="H7" s="84"/>
      <c r="I7" s="64"/>
      <c r="J7" s="85">
        <f>INT(D7*I7)</f>
        <v>0</v>
      </c>
      <c r="K7" s="40"/>
      <c r="L7" s="67"/>
      <c r="M7" s="68"/>
      <c r="N7" s="43"/>
      <c r="O7" s="86"/>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v>8</v>
      </c>
      <c r="B9" s="33" t="s">
        <v>225</v>
      </c>
      <c r="C9" s="60"/>
      <c r="D9" s="328">
        <v>1</v>
      </c>
      <c r="E9" s="62" t="s">
        <v>127</v>
      </c>
      <c r="F9" s="62"/>
      <c r="G9" s="62"/>
      <c r="H9" s="84"/>
      <c r="I9" s="64"/>
      <c r="J9" s="85">
        <f>INT(D9*I9)</f>
        <v>0</v>
      </c>
      <c r="K9" s="40"/>
      <c r="L9" s="67"/>
      <c r="M9" s="68"/>
      <c r="N9" s="386"/>
      <c r="O9" s="86"/>
      <c r="P9" s="87"/>
      <c r="Q9" s="46"/>
      <c r="R9" s="37"/>
    </row>
    <row r="10" spans="1:18" ht="21" customHeight="1">
      <c r="A10" s="17"/>
      <c r="B10" s="72"/>
      <c r="C10" s="48"/>
      <c r="D10" s="306"/>
      <c r="E10" s="89"/>
      <c r="F10" s="89"/>
      <c r="G10" s="89"/>
      <c r="H10" s="58"/>
      <c r="I10" s="76"/>
      <c r="J10" s="77"/>
      <c r="K10" s="25"/>
      <c r="L10" s="53"/>
      <c r="M10" s="54"/>
      <c r="N10" s="92"/>
      <c r="O10" s="56"/>
      <c r="P10" s="79"/>
      <c r="Q10" s="31"/>
      <c r="R10" s="58"/>
    </row>
    <row r="11" spans="1:18" ht="21" customHeight="1">
      <c r="A11" s="80">
        <v>9</v>
      </c>
      <c r="B11" s="33" t="s">
        <v>674</v>
      </c>
      <c r="C11" s="60"/>
      <c r="D11" s="328">
        <v>1</v>
      </c>
      <c r="E11" s="62" t="s">
        <v>127</v>
      </c>
      <c r="F11" s="62"/>
      <c r="G11" s="62"/>
      <c r="H11" s="84"/>
      <c r="I11" s="64"/>
      <c r="J11" s="85">
        <f>INT(D11*I11)</f>
        <v>0</v>
      </c>
      <c r="K11" s="40"/>
      <c r="L11" s="67"/>
      <c r="M11" s="68"/>
      <c r="N11" s="69"/>
      <c r="O11" s="86"/>
      <c r="P11" s="93"/>
      <c r="Q11" s="46"/>
      <c r="R11" s="37"/>
    </row>
    <row r="12" spans="1:18" ht="21" customHeight="1">
      <c r="B12" s="72"/>
      <c r="C12" s="48"/>
      <c r="D12" s="306"/>
      <c r="E12" s="89"/>
      <c r="F12" s="89"/>
      <c r="G12" s="89"/>
      <c r="H12" s="94"/>
      <c r="I12" s="76"/>
      <c r="J12" s="77"/>
      <c r="K12" s="25"/>
      <c r="L12" s="53"/>
      <c r="M12" s="54"/>
      <c r="N12" s="92"/>
      <c r="O12" s="56"/>
      <c r="P12" s="79"/>
      <c r="Q12" s="31"/>
      <c r="R12" s="58"/>
    </row>
    <row r="13" spans="1:18" ht="21" customHeight="1">
      <c r="A13" s="13"/>
      <c r="B13" s="81"/>
      <c r="C13" s="60"/>
      <c r="D13" s="297"/>
      <c r="E13" s="62"/>
      <c r="F13" s="62"/>
      <c r="G13" s="62"/>
      <c r="H13" s="37"/>
      <c r="I13" s="64"/>
      <c r="J13" s="85">
        <f>INT(D13*I13)</f>
        <v>0</v>
      </c>
      <c r="K13" s="40"/>
      <c r="L13" s="67"/>
      <c r="M13" s="68"/>
      <c r="N13" s="69"/>
      <c r="O13" s="86"/>
      <c r="P13" s="93"/>
      <c r="Q13" s="46"/>
      <c r="R13" s="37"/>
    </row>
    <row r="14" spans="1:18" ht="21" customHeight="1">
      <c r="A14" s="18"/>
      <c r="B14" s="72"/>
      <c r="C14" s="48"/>
      <c r="D14" s="306"/>
      <c r="E14" s="89"/>
      <c r="F14" s="74"/>
      <c r="G14" s="74"/>
      <c r="H14" s="94"/>
      <c r="I14" s="76"/>
      <c r="J14" s="77"/>
      <c r="K14" s="25"/>
      <c r="L14" s="53"/>
      <c r="M14" s="54"/>
      <c r="N14" s="95"/>
      <c r="O14" s="96"/>
      <c r="P14" s="79"/>
      <c r="Q14" s="31"/>
      <c r="R14" s="58"/>
    </row>
    <row r="15" spans="1:18" ht="21" customHeight="1">
      <c r="A15" s="13"/>
      <c r="B15" s="81"/>
      <c r="C15" s="14"/>
      <c r="D15" s="297"/>
      <c r="E15" s="62"/>
      <c r="F15" s="97"/>
      <c r="G15" s="97"/>
      <c r="H15" s="98"/>
      <c r="I15" s="64"/>
      <c r="J15" s="85">
        <f>INT(D15*I15)</f>
        <v>0</v>
      </c>
      <c r="K15" s="40"/>
      <c r="L15" s="67"/>
      <c r="M15" s="68"/>
      <c r="N15" s="43"/>
      <c r="O15" s="86"/>
      <c r="P15" s="93"/>
      <c r="Q15" s="46"/>
      <c r="R15" s="37"/>
    </row>
    <row r="16" spans="1:18" ht="21" customHeight="1">
      <c r="A16" s="17"/>
      <c r="B16" s="72"/>
      <c r="C16" s="48"/>
      <c r="D16" s="326"/>
      <c r="E16" s="89"/>
      <c r="F16" s="74"/>
      <c r="G16" s="74"/>
      <c r="H16" s="22"/>
      <c r="I16" s="76"/>
      <c r="J16" s="77"/>
      <c r="K16" s="25"/>
      <c r="L16" s="53"/>
      <c r="M16" s="54"/>
      <c r="N16" s="95"/>
      <c r="O16" s="96"/>
      <c r="P16" s="79"/>
      <c r="Q16" s="31"/>
      <c r="R16" s="58"/>
    </row>
    <row r="17" spans="1:18" ht="21" customHeight="1">
      <c r="A17" s="13"/>
      <c r="B17" s="81"/>
      <c r="C17" s="60"/>
      <c r="D17" s="90"/>
      <c r="E17" s="62"/>
      <c r="F17" s="97"/>
      <c r="G17" s="97"/>
      <c r="H17" s="100"/>
      <c r="I17" s="64"/>
      <c r="J17" s="85">
        <f>INT(D17*I17)</f>
        <v>0</v>
      </c>
      <c r="K17" s="40"/>
      <c r="L17" s="67"/>
      <c r="M17" s="68"/>
      <c r="N17" s="43"/>
      <c r="O17" s="86"/>
      <c r="P17" s="93"/>
      <c r="Q17" s="46"/>
      <c r="R17" s="37"/>
    </row>
    <row r="18" spans="1:18" ht="21" customHeight="1">
      <c r="A18" s="18"/>
      <c r="B18" s="72"/>
      <c r="C18" s="48"/>
      <c r="D18" s="326"/>
      <c r="E18" s="89"/>
      <c r="F18" s="74"/>
      <c r="G18" s="74"/>
      <c r="H18" s="22"/>
      <c r="I18" s="76"/>
      <c r="J18" s="77"/>
      <c r="K18" s="25"/>
      <c r="L18" s="53"/>
      <c r="M18" s="54"/>
      <c r="N18" s="95"/>
      <c r="O18" s="96"/>
      <c r="P18" s="79"/>
      <c r="Q18" s="31"/>
      <c r="R18" s="58"/>
    </row>
    <row r="19" spans="1:18" ht="21" customHeight="1">
      <c r="A19" s="13"/>
      <c r="B19" s="81"/>
      <c r="C19" s="60"/>
      <c r="D19" s="90"/>
      <c r="E19" s="62"/>
      <c r="F19" s="97"/>
      <c r="G19" s="97"/>
      <c r="H19" s="63"/>
      <c r="I19" s="64"/>
      <c r="J19" s="85">
        <f>INT(D19*I19)</f>
        <v>0</v>
      </c>
      <c r="K19" s="40"/>
      <c r="L19" s="67"/>
      <c r="M19" s="68"/>
      <c r="N19" s="101"/>
      <c r="O19" s="86"/>
      <c r="P19" s="102"/>
      <c r="Q19" s="46"/>
      <c r="R19" s="37"/>
    </row>
    <row r="20" spans="1:18" ht="21" customHeight="1">
      <c r="A20" s="17"/>
      <c r="B20" s="72"/>
      <c r="C20" s="48"/>
      <c r="D20" s="326"/>
      <c r="E20" s="89"/>
      <c r="F20" s="89"/>
      <c r="G20" s="89"/>
      <c r="H20" s="58"/>
      <c r="I20" s="76"/>
      <c r="J20" s="77"/>
      <c r="K20" s="25"/>
      <c r="L20" s="53"/>
      <c r="M20" s="54"/>
      <c r="N20" s="92"/>
      <c r="O20" s="56"/>
      <c r="P20" s="79"/>
      <c r="Q20" s="31"/>
      <c r="R20" s="58"/>
    </row>
    <row r="21" spans="1:18" ht="21" customHeight="1">
      <c r="A21" s="13"/>
      <c r="B21" s="81"/>
      <c r="C21" s="60"/>
      <c r="D21" s="90"/>
      <c r="E21" s="62"/>
      <c r="F21" s="62"/>
      <c r="G21" s="62"/>
      <c r="H21" s="37"/>
      <c r="I21" s="64"/>
      <c r="J21" s="85">
        <f>INT(D21*I21)</f>
        <v>0</v>
      </c>
      <c r="K21" s="40"/>
      <c r="L21" s="67"/>
      <c r="M21" s="68"/>
      <c r="N21" s="69"/>
      <c r="O21" s="86"/>
      <c r="P21" s="93"/>
      <c r="Q21" s="46"/>
      <c r="R21" s="37"/>
    </row>
    <row r="22" spans="1:18" ht="21" customHeight="1">
      <c r="A22" s="18"/>
      <c r="B22" s="72"/>
      <c r="C22" s="48"/>
      <c r="D22" s="306"/>
      <c r="E22" s="89"/>
      <c r="F22" s="74"/>
      <c r="G22" s="74"/>
      <c r="H22" s="22"/>
      <c r="I22" s="76"/>
      <c r="J22" s="77"/>
      <c r="K22" s="25"/>
      <c r="L22" s="53"/>
      <c r="M22" s="54"/>
      <c r="N22" s="78"/>
      <c r="O22" s="96"/>
      <c r="P22" s="79"/>
      <c r="Q22" s="31"/>
      <c r="R22" s="58"/>
    </row>
    <row r="23" spans="1:18" ht="21" customHeight="1">
      <c r="A23" s="13"/>
      <c r="B23" s="81"/>
      <c r="C23" s="60"/>
      <c r="D23" s="90"/>
      <c r="E23" s="62"/>
      <c r="F23" s="97"/>
      <c r="G23" s="97"/>
      <c r="H23" s="63"/>
      <c r="I23" s="64"/>
      <c r="J23" s="85">
        <f>INT(D23*I23)</f>
        <v>0</v>
      </c>
      <c r="K23" s="40"/>
      <c r="L23" s="67"/>
      <c r="M23" s="68"/>
      <c r="N23" s="43"/>
      <c r="O23" s="86"/>
      <c r="P23" s="93"/>
      <c r="Q23" s="46"/>
      <c r="R23" s="37"/>
    </row>
    <row r="24" spans="1:18" ht="21" customHeight="1">
      <c r="A24" s="18"/>
      <c r="B24" s="72"/>
      <c r="C24" s="48"/>
      <c r="D24" s="326"/>
      <c r="E24" s="89"/>
      <c r="F24" s="74"/>
      <c r="G24" s="74"/>
      <c r="H24" s="22"/>
      <c r="I24" s="76"/>
      <c r="J24" s="77"/>
      <c r="K24" s="25"/>
      <c r="L24" s="53"/>
      <c r="M24" s="54"/>
      <c r="N24" s="78"/>
      <c r="O24" s="96"/>
      <c r="P24" s="79"/>
      <c r="Q24" s="31"/>
      <c r="R24" s="58"/>
    </row>
    <row r="25" spans="1:18" ht="21" customHeight="1">
      <c r="A25" s="13"/>
      <c r="B25" s="81"/>
      <c r="C25" s="60"/>
      <c r="D25" s="90"/>
      <c r="E25" s="62"/>
      <c r="F25" s="97"/>
      <c r="G25" s="97"/>
      <c r="H25" s="63"/>
      <c r="I25" s="64"/>
      <c r="J25" s="85">
        <f>INT(D25*I25)</f>
        <v>0</v>
      </c>
      <c r="K25" s="40"/>
      <c r="L25" s="67"/>
      <c r="M25" s="68"/>
      <c r="N25" s="43"/>
      <c r="O25" s="86"/>
      <c r="P25" s="93"/>
      <c r="Q25" s="46"/>
      <c r="R25" s="37"/>
    </row>
    <row r="26" spans="1:18" ht="21" customHeight="1">
      <c r="A26" s="17"/>
      <c r="B26" s="103"/>
      <c r="C26" s="48"/>
      <c r="D26" s="326"/>
      <c r="E26" s="89"/>
      <c r="F26" s="74"/>
      <c r="G26" s="74"/>
      <c r="H26" s="75"/>
      <c r="I26" s="76"/>
      <c r="J26" s="77"/>
      <c r="K26" s="25"/>
      <c r="L26" s="53"/>
      <c r="M26" s="54"/>
      <c r="N26" s="95"/>
      <c r="O26" s="96"/>
      <c r="P26" s="79"/>
      <c r="Q26" s="31"/>
      <c r="R26" s="58"/>
    </row>
    <row r="27" spans="1:18" ht="21" customHeight="1">
      <c r="A27" s="13"/>
      <c r="B27" s="104"/>
      <c r="C27" s="60"/>
      <c r="D27" s="90"/>
      <c r="E27" s="62"/>
      <c r="F27" s="97"/>
      <c r="G27" s="97"/>
      <c r="H27" s="84"/>
      <c r="I27" s="64"/>
      <c r="J27" s="85">
        <f>INT(D27*I27)</f>
        <v>0</v>
      </c>
      <c r="K27" s="40"/>
      <c r="L27" s="67"/>
      <c r="M27" s="68"/>
      <c r="N27" s="105"/>
      <c r="O27" s="86"/>
      <c r="P27" s="93"/>
      <c r="Q27" s="46"/>
      <c r="R27" s="37"/>
    </row>
    <row r="28" spans="1:18" ht="21" customHeight="1">
      <c r="A28" s="17"/>
      <c r="B28" s="103"/>
      <c r="C28" s="48"/>
      <c r="D28" s="326"/>
      <c r="E28" s="89"/>
      <c r="F28" s="106"/>
      <c r="G28" s="106"/>
      <c r="H28" s="107"/>
      <c r="I28" s="76"/>
      <c r="J28" s="77"/>
      <c r="K28" s="25"/>
      <c r="L28" s="53"/>
      <c r="M28" s="54"/>
      <c r="N28" s="95"/>
      <c r="O28" s="96"/>
      <c r="P28" s="79"/>
      <c r="Q28" s="31"/>
      <c r="R28" s="58"/>
    </row>
    <row r="29" spans="1:18" ht="21" customHeight="1">
      <c r="A29" s="13"/>
      <c r="B29" s="104"/>
      <c r="C29" s="60"/>
      <c r="D29" s="90"/>
      <c r="E29" s="62"/>
      <c r="F29" s="108"/>
      <c r="G29" s="108"/>
      <c r="H29" s="37"/>
      <c r="I29" s="64"/>
      <c r="J29" s="85">
        <f>INT(D29*I29)</f>
        <v>0</v>
      </c>
      <c r="K29" s="40"/>
      <c r="L29" s="67"/>
      <c r="M29" s="68"/>
      <c r="N29" s="43"/>
      <c r="O29" s="86"/>
      <c r="P29" s="93"/>
      <c r="Q29" s="46"/>
      <c r="R29" s="37"/>
    </row>
    <row r="30" spans="1:18" ht="21" customHeight="1">
      <c r="A30" s="17"/>
      <c r="B30" s="103"/>
      <c r="C30" s="48"/>
      <c r="D30" s="326"/>
      <c r="E30" s="89"/>
      <c r="F30" s="106"/>
      <c r="G30" s="106"/>
      <c r="H30" s="107"/>
      <c r="I30" s="76"/>
      <c r="J30" s="77"/>
      <c r="K30" s="25"/>
      <c r="L30" s="53"/>
      <c r="M30" s="54"/>
      <c r="N30" s="95"/>
      <c r="O30" s="96"/>
      <c r="P30" s="79"/>
      <c r="Q30" s="31"/>
      <c r="R30" s="58"/>
    </row>
    <row r="31" spans="1:18" ht="21" customHeight="1">
      <c r="A31" s="13"/>
      <c r="B31" s="104"/>
      <c r="C31" s="60"/>
      <c r="D31" s="90"/>
      <c r="E31" s="62"/>
      <c r="F31" s="108"/>
      <c r="G31" s="108"/>
      <c r="H31" s="37"/>
      <c r="I31" s="64"/>
      <c r="J31" s="85">
        <f>INT(D31*I31)</f>
        <v>0</v>
      </c>
      <c r="K31" s="40"/>
      <c r="L31" s="67"/>
      <c r="M31" s="68"/>
      <c r="N31" s="43"/>
      <c r="O31" s="86"/>
      <c r="P31" s="93"/>
      <c r="Q31" s="46"/>
      <c r="R31" s="37"/>
    </row>
    <row r="32" spans="1:18" ht="21" customHeight="1">
      <c r="A32" s="17"/>
      <c r="B32" s="103"/>
      <c r="C32" s="48"/>
      <c r="D32" s="326"/>
      <c r="E32" s="89"/>
      <c r="F32" s="106"/>
      <c r="G32" s="106"/>
      <c r="H32" s="58"/>
      <c r="I32" s="76"/>
      <c r="J32" s="77"/>
      <c r="K32" s="25"/>
      <c r="L32" s="53"/>
      <c r="M32" s="54"/>
      <c r="N32" s="95"/>
      <c r="O32" s="96"/>
      <c r="P32" s="79"/>
      <c r="Q32" s="31"/>
      <c r="R32" s="58"/>
    </row>
    <row r="33" spans="1:18" ht="21" customHeight="1">
      <c r="A33" s="13"/>
      <c r="B33" s="104"/>
      <c r="C33" s="60"/>
      <c r="D33" s="90"/>
      <c r="E33" s="62"/>
      <c r="F33" s="108"/>
      <c r="G33" s="108"/>
      <c r="H33" s="37"/>
      <c r="I33" s="64"/>
      <c r="J33" s="85">
        <f>INT(D33*I33)</f>
        <v>0</v>
      </c>
      <c r="K33" s="40"/>
      <c r="L33" s="67"/>
      <c r="M33" s="68"/>
      <c r="N33" s="43"/>
      <c r="O33" s="86"/>
      <c r="P33" s="93"/>
      <c r="Q33" s="46"/>
      <c r="R33" s="37"/>
    </row>
    <row r="34" spans="1:18" ht="21" customHeight="1">
      <c r="A34" s="17"/>
      <c r="B34" s="103"/>
      <c r="C34" s="48"/>
      <c r="D34" s="326"/>
      <c r="E34" s="89"/>
      <c r="F34" s="106"/>
      <c r="G34" s="106"/>
      <c r="H34" s="58"/>
      <c r="I34" s="76"/>
      <c r="J34" s="77"/>
      <c r="K34" s="25"/>
      <c r="L34" s="53"/>
      <c r="M34" s="54"/>
      <c r="N34" s="95"/>
      <c r="O34" s="96"/>
      <c r="P34" s="79"/>
      <c r="Q34" s="31"/>
      <c r="R34" s="58"/>
    </row>
    <row r="35" spans="1:18" ht="21" customHeight="1">
      <c r="A35" s="13"/>
      <c r="B35" s="104"/>
      <c r="C35" s="60"/>
      <c r="D35" s="297"/>
      <c r="E35" s="62"/>
      <c r="F35" s="108"/>
      <c r="G35" s="108"/>
      <c r="H35" s="37"/>
      <c r="I35" s="64"/>
      <c r="J35" s="85">
        <f>INT(D35*I35)</f>
        <v>0</v>
      </c>
      <c r="K35" s="40"/>
      <c r="L35" s="67"/>
      <c r="M35" s="68"/>
      <c r="N35" s="43"/>
      <c r="O35" s="86"/>
      <c r="P35" s="93"/>
      <c r="Q35" s="46"/>
      <c r="R35" s="37"/>
    </row>
    <row r="36" spans="1:18" ht="21" customHeight="1">
      <c r="A36" s="17"/>
      <c r="B36" s="72"/>
      <c r="C36" s="48"/>
      <c r="D36" s="306"/>
      <c r="E36" s="89"/>
      <c r="F36" s="89"/>
      <c r="G36" s="89"/>
      <c r="H36" s="94"/>
      <c r="I36" s="76"/>
      <c r="J36" s="77"/>
      <c r="K36" s="25"/>
      <c r="L36" s="53"/>
      <c r="M36" s="54"/>
      <c r="N36" s="95"/>
      <c r="O36" s="56"/>
      <c r="P36" s="79"/>
      <c r="Q36" s="31"/>
      <c r="R36" s="58"/>
    </row>
    <row r="37" spans="1:18" ht="21" customHeight="1">
      <c r="A37" s="13"/>
      <c r="B37" s="81"/>
      <c r="C37" s="60"/>
      <c r="D37" s="297"/>
      <c r="E37" s="62"/>
      <c r="F37" s="62"/>
      <c r="G37" s="62"/>
      <c r="H37" s="98"/>
      <c r="I37" s="64"/>
      <c r="J37" s="85">
        <f>INT(D37*I37)</f>
        <v>0</v>
      </c>
      <c r="K37" s="40"/>
      <c r="L37" s="67"/>
      <c r="M37" s="68"/>
      <c r="N37" s="43"/>
      <c r="O37" s="86"/>
      <c r="P37" s="93"/>
      <c r="Q37" s="46"/>
      <c r="R37" s="37"/>
    </row>
    <row r="38" spans="1:18" ht="21" customHeight="1">
      <c r="A38" s="17"/>
      <c r="B38" s="72"/>
      <c r="C38" s="48"/>
      <c r="D38" s="326"/>
      <c r="E38" s="89"/>
      <c r="F38" s="89"/>
      <c r="G38" s="89"/>
      <c r="H38" s="94"/>
      <c r="I38" s="76"/>
      <c r="J38" s="77"/>
      <c r="K38" s="25"/>
      <c r="L38" s="53"/>
      <c r="M38" s="54"/>
      <c r="N38" s="95"/>
      <c r="O38" s="56"/>
      <c r="P38" s="79"/>
      <c r="Q38" s="31"/>
      <c r="R38" s="58"/>
    </row>
    <row r="39" spans="1:18" ht="21" customHeight="1">
      <c r="A39" s="13"/>
      <c r="B39" s="81"/>
      <c r="C39" s="60"/>
      <c r="D39" s="297"/>
      <c r="E39" s="62"/>
      <c r="F39" s="62"/>
      <c r="G39" s="62"/>
      <c r="H39" s="98"/>
      <c r="I39" s="64"/>
      <c r="J39" s="85">
        <f>INT(D39*I39)</f>
        <v>0</v>
      </c>
      <c r="K39" s="40"/>
      <c r="L39" s="67"/>
      <c r="M39" s="68"/>
      <c r="N39" s="43"/>
      <c r="O39" s="86"/>
      <c r="P39" s="93"/>
      <c r="Q39" s="46"/>
      <c r="R39" s="37"/>
    </row>
    <row r="40" spans="1:18" ht="21" customHeight="1">
      <c r="A40" s="17"/>
      <c r="B40" s="72"/>
      <c r="C40" s="48"/>
      <c r="D40" s="326"/>
      <c r="E40" s="89"/>
      <c r="F40" s="106"/>
      <c r="G40" s="106"/>
      <c r="H40" s="22"/>
      <c r="I40" s="76"/>
      <c r="J40" s="77"/>
      <c r="K40" s="25"/>
      <c r="L40" s="53"/>
      <c r="M40" s="54"/>
      <c r="N40" s="95"/>
      <c r="O40" s="56"/>
      <c r="P40" s="79"/>
      <c r="Q40" s="31"/>
      <c r="R40" s="58"/>
    </row>
    <row r="41" spans="1:18" ht="21" customHeight="1">
      <c r="A41" s="13"/>
      <c r="B41" s="81"/>
      <c r="C41" s="60"/>
      <c r="D41" s="297"/>
      <c r="E41" s="62"/>
      <c r="F41" s="108"/>
      <c r="G41" s="108"/>
      <c r="H41" s="100"/>
      <c r="I41" s="64"/>
      <c r="J41" s="85">
        <f>INT(D41*I41)</f>
        <v>0</v>
      </c>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f>INT(D43*I43)</f>
        <v>0</v>
      </c>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273"/>
      <c r="C45" s="125"/>
      <c r="D45" s="126"/>
      <c r="E45" s="127"/>
      <c r="F45" s="128"/>
      <c r="G45" s="128"/>
      <c r="H45" s="129"/>
      <c r="I45" s="130"/>
      <c r="J45" s="131">
        <f>SUM(J6:J43)</f>
        <v>0</v>
      </c>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c r="B47" s="33"/>
      <c r="C47" s="34"/>
      <c r="D47" s="35"/>
      <c r="E47" s="36"/>
      <c r="F47" s="36"/>
      <c r="G47" s="36"/>
      <c r="H47" s="37"/>
      <c r="I47" s="38"/>
      <c r="J47" s="39">
        <f>INT(D47*I47)</f>
        <v>0</v>
      </c>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c r="B49" s="59"/>
      <c r="C49" s="60"/>
      <c r="D49" s="61"/>
      <c r="E49" s="62"/>
      <c r="F49" s="62"/>
      <c r="G49" s="62"/>
      <c r="H49" s="63"/>
      <c r="I49" s="64"/>
      <c r="J49" s="85">
        <f>INT(D49*I49)</f>
        <v>0</v>
      </c>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80"/>
      <c r="B51" s="81"/>
      <c r="C51" s="60"/>
      <c r="D51" s="82"/>
      <c r="E51" s="62"/>
      <c r="F51" s="83"/>
      <c r="G51" s="83"/>
      <c r="H51" s="84"/>
      <c r="I51" s="64"/>
      <c r="J51" s="85">
        <f>INT(D51*I51)</f>
        <v>0</v>
      </c>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c r="B53" s="81"/>
      <c r="C53" s="60"/>
      <c r="D53" s="90"/>
      <c r="E53" s="62"/>
      <c r="F53" s="62"/>
      <c r="G53" s="62"/>
      <c r="H53" s="84"/>
      <c r="I53" s="64"/>
      <c r="J53" s="85">
        <f>INT(D53*I53)</f>
        <v>0</v>
      </c>
      <c r="K53" s="40"/>
      <c r="L53" s="67"/>
      <c r="M53" s="68"/>
      <c r="N53" s="69"/>
      <c r="O53" s="86"/>
      <c r="P53" s="87"/>
      <c r="Q53" s="46"/>
      <c r="R53" s="37"/>
    </row>
    <row r="54" spans="1:18" ht="21" customHeight="1">
      <c r="A54" s="17"/>
      <c r="B54" s="72"/>
      <c r="C54" s="48"/>
      <c r="D54" s="91"/>
      <c r="E54" s="89"/>
      <c r="F54" s="89"/>
      <c r="G54" s="89"/>
      <c r="H54" s="58"/>
      <c r="I54" s="76"/>
      <c r="J54" s="77"/>
      <c r="K54" s="25"/>
      <c r="L54" s="53"/>
      <c r="M54" s="54"/>
      <c r="N54" s="92"/>
      <c r="O54" s="56"/>
      <c r="P54" s="79"/>
      <c r="Q54" s="31"/>
      <c r="R54" s="58"/>
    </row>
    <row r="55" spans="1:18" ht="21" customHeight="1">
      <c r="A55" s="80"/>
      <c r="B55" s="81"/>
      <c r="C55" s="60"/>
      <c r="D55" s="61"/>
      <c r="E55" s="62"/>
      <c r="F55" s="62"/>
      <c r="G55" s="62"/>
      <c r="H55" s="84"/>
      <c r="I55" s="64"/>
      <c r="J55" s="85">
        <f>INT(D55*I55)</f>
        <v>0</v>
      </c>
      <c r="K55" s="40"/>
      <c r="L55" s="67"/>
      <c r="M55" s="68"/>
      <c r="N55" s="69"/>
      <c r="O55" s="86"/>
      <c r="P55" s="93"/>
      <c r="Q55" s="46"/>
      <c r="R55" s="37"/>
    </row>
    <row r="56" spans="1:18" ht="21" customHeight="1">
      <c r="A56" s="17"/>
      <c r="B56" s="72"/>
      <c r="C56" s="48"/>
      <c r="D56" s="91"/>
      <c r="E56" s="89"/>
      <c r="F56" s="89"/>
      <c r="G56" s="89"/>
      <c r="H56" s="94"/>
      <c r="I56" s="76"/>
      <c r="J56" s="77"/>
      <c r="K56" s="25"/>
      <c r="L56" s="53"/>
      <c r="M56" s="54"/>
      <c r="N56" s="92"/>
      <c r="O56" s="56"/>
      <c r="P56" s="79"/>
      <c r="Q56" s="31"/>
      <c r="R56" s="58"/>
    </row>
    <row r="57" spans="1:18" ht="21" customHeight="1">
      <c r="A57" s="13"/>
      <c r="B57" s="81"/>
      <c r="C57" s="60"/>
      <c r="D57" s="61"/>
      <c r="E57" s="62"/>
      <c r="F57" s="62"/>
      <c r="G57" s="62"/>
      <c r="H57" s="37"/>
      <c r="I57" s="64"/>
      <c r="J57" s="85">
        <f>INT(D57*I57)</f>
        <v>0</v>
      </c>
      <c r="K57" s="40"/>
      <c r="L57" s="67"/>
      <c r="M57" s="68"/>
      <c r="N57" s="69"/>
      <c r="O57" s="86"/>
      <c r="P57" s="93"/>
      <c r="Q57" s="46"/>
      <c r="R57" s="37"/>
    </row>
    <row r="58" spans="1:18" ht="21" customHeight="1">
      <c r="A58" s="18"/>
      <c r="B58" s="72"/>
      <c r="C58" s="48"/>
      <c r="D58" s="91"/>
      <c r="E58" s="89"/>
      <c r="F58" s="74"/>
      <c r="G58" s="74"/>
      <c r="H58" s="94"/>
      <c r="I58" s="76"/>
      <c r="J58" s="77"/>
      <c r="K58" s="25"/>
      <c r="L58" s="53"/>
      <c r="M58" s="54"/>
      <c r="N58" s="95"/>
      <c r="O58" s="96"/>
      <c r="P58" s="79"/>
      <c r="Q58" s="31"/>
      <c r="R58" s="58"/>
    </row>
    <row r="59" spans="1:18" ht="21" customHeight="1">
      <c r="A59" s="13"/>
      <c r="B59" s="81"/>
      <c r="C59" s="14"/>
      <c r="D59" s="61"/>
      <c r="E59" s="62"/>
      <c r="F59" s="97"/>
      <c r="G59" s="97"/>
      <c r="H59" s="98"/>
      <c r="I59" s="64"/>
      <c r="J59" s="85">
        <f>INT(D59*I59)</f>
        <v>0</v>
      </c>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c r="B61" s="81"/>
      <c r="C61" s="60"/>
      <c r="D61" s="61"/>
      <c r="E61" s="62"/>
      <c r="F61" s="97"/>
      <c r="G61" s="97"/>
      <c r="H61" s="100"/>
      <c r="I61" s="64"/>
      <c r="J61" s="85">
        <f>INT(D61*I61)</f>
        <v>0</v>
      </c>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c r="B63" s="81"/>
      <c r="C63" s="60"/>
      <c r="D63" s="61"/>
      <c r="E63" s="62"/>
      <c r="F63" s="97"/>
      <c r="G63" s="97"/>
      <c r="H63" s="63"/>
      <c r="I63" s="64"/>
      <c r="J63" s="85">
        <f>INT(D63*I63)</f>
        <v>0</v>
      </c>
      <c r="K63" s="40"/>
      <c r="L63" s="67"/>
      <c r="M63" s="68"/>
      <c r="N63" s="101"/>
      <c r="O63" s="86"/>
      <c r="P63" s="102"/>
      <c r="Q63" s="46"/>
      <c r="R63" s="37"/>
    </row>
    <row r="64" spans="1:18" ht="21" customHeight="1">
      <c r="A64" s="17"/>
      <c r="B64" s="72"/>
      <c r="C64" s="48"/>
      <c r="D64" s="99"/>
      <c r="E64" s="89"/>
      <c r="F64" s="89"/>
      <c r="G64" s="89"/>
      <c r="H64" s="58"/>
      <c r="I64" s="76"/>
      <c r="J64" s="77"/>
      <c r="K64" s="25"/>
      <c r="L64" s="53"/>
      <c r="M64" s="54"/>
      <c r="N64" s="92"/>
      <c r="O64" s="56"/>
      <c r="P64" s="79"/>
      <c r="Q64" s="31"/>
      <c r="R64" s="58"/>
    </row>
    <row r="65" spans="1:18" ht="21" customHeight="1">
      <c r="A65" s="13"/>
      <c r="B65" s="81"/>
      <c r="C65" s="60"/>
      <c r="D65" s="61"/>
      <c r="E65" s="62"/>
      <c r="F65" s="62"/>
      <c r="G65" s="62"/>
      <c r="H65" s="37"/>
      <c r="I65" s="64"/>
      <c r="J65" s="85">
        <f>INT(D65*I65)</f>
        <v>0</v>
      </c>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c r="B67" s="81"/>
      <c r="C67" s="60"/>
      <c r="D67" s="61"/>
      <c r="E67" s="62"/>
      <c r="F67" s="97"/>
      <c r="G67" s="97"/>
      <c r="H67" s="63"/>
      <c r="I67" s="64"/>
      <c r="J67" s="85">
        <f>INT(D67*I67)</f>
        <v>0</v>
      </c>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c r="B69" s="81"/>
      <c r="C69" s="60"/>
      <c r="D69" s="61"/>
      <c r="E69" s="62"/>
      <c r="F69" s="97"/>
      <c r="G69" s="97"/>
      <c r="H69" s="63"/>
      <c r="I69" s="64"/>
      <c r="J69" s="85">
        <f>INT(D69*I69)</f>
        <v>0</v>
      </c>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c r="B71" s="104"/>
      <c r="C71" s="60"/>
      <c r="D71" s="61"/>
      <c r="E71" s="62"/>
      <c r="F71" s="97"/>
      <c r="G71" s="97"/>
      <c r="H71" s="84"/>
      <c r="I71" s="64"/>
      <c r="J71" s="85">
        <f>INT(D71*I71)</f>
        <v>0</v>
      </c>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c r="B73" s="104"/>
      <c r="C73" s="60"/>
      <c r="D73" s="61"/>
      <c r="E73" s="62"/>
      <c r="F73" s="108"/>
      <c r="G73" s="108"/>
      <c r="H73" s="37"/>
      <c r="I73" s="64"/>
      <c r="J73" s="85">
        <f>INT(D73*I73)</f>
        <v>0</v>
      </c>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f>INT(D75*I75)</f>
        <v>0</v>
      </c>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f>INT(D77*I77)</f>
        <v>0</v>
      </c>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f>INT(D79*I79)</f>
        <v>0</v>
      </c>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f>INT(D81*I81)</f>
        <v>0</v>
      </c>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f>INT(D83*I83)</f>
        <v>0</v>
      </c>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f>INT(D85*I85)</f>
        <v>0</v>
      </c>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f>INT(D87*I87)</f>
        <v>0</v>
      </c>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t="s">
        <v>18</v>
      </c>
      <c r="C89" s="125"/>
      <c r="D89" s="126"/>
      <c r="E89" s="127"/>
      <c r="F89" s="128"/>
      <c r="G89" s="128"/>
      <c r="H89" s="129"/>
      <c r="I89" s="130"/>
      <c r="J89" s="131">
        <f>SUM(J50:J87)</f>
        <v>0</v>
      </c>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zoomScale="60" zoomScaleNormal="100" workbookViewId="0">
      <selection activeCell="M35" sqref="M3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7</v>
      </c>
      <c r="B3" s="33" t="s">
        <v>223</v>
      </c>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t="s">
        <v>842</v>
      </c>
      <c r="C6" s="330" t="s">
        <v>843</v>
      </c>
      <c r="D6" s="327"/>
      <c r="E6" s="74"/>
      <c r="F6" s="74"/>
      <c r="G6" s="74"/>
      <c r="H6" s="75"/>
      <c r="I6" s="140"/>
      <c r="J6" s="116"/>
      <c r="K6" s="25"/>
      <c r="L6" s="53"/>
      <c r="M6" s="54"/>
      <c r="N6" s="78"/>
      <c r="O6" s="56"/>
      <c r="P6" s="79"/>
      <c r="Q6" s="31"/>
      <c r="R6" s="58"/>
    </row>
    <row r="7" spans="1:18" ht="21" customHeight="1">
      <c r="A7" s="80">
        <v>1</v>
      </c>
      <c r="B7" s="81" t="s">
        <v>841</v>
      </c>
      <c r="C7" s="276" t="s">
        <v>844</v>
      </c>
      <c r="D7" s="328">
        <v>10</v>
      </c>
      <c r="E7" s="62" t="s">
        <v>101</v>
      </c>
      <c r="F7" s="83"/>
      <c r="G7" s="83"/>
      <c r="H7" s="84"/>
      <c r="I7" s="64"/>
      <c r="J7" s="85">
        <f>INT(D7*I7)</f>
        <v>0</v>
      </c>
      <c r="K7" s="40"/>
      <c r="L7" s="67"/>
      <c r="M7" s="68"/>
      <c r="N7" s="43"/>
      <c r="O7" s="86"/>
      <c r="P7" s="87"/>
      <c r="Q7" s="46"/>
      <c r="R7" s="37"/>
    </row>
    <row r="8" spans="1:18" ht="21" customHeight="1">
      <c r="A8" s="71"/>
      <c r="B8" s="72"/>
      <c r="C8" s="48"/>
      <c r="D8" s="306"/>
      <c r="E8" s="89"/>
      <c r="F8" s="89"/>
      <c r="G8" s="89"/>
      <c r="H8" s="75"/>
      <c r="I8" s="76"/>
      <c r="J8" s="77"/>
      <c r="K8" s="25"/>
      <c r="L8" s="53"/>
      <c r="M8" s="54"/>
      <c r="N8" s="55"/>
      <c r="O8" s="56"/>
      <c r="P8" s="79"/>
      <c r="Q8" s="31"/>
      <c r="R8" s="58"/>
    </row>
    <row r="9" spans="1:18" ht="21" customHeight="1">
      <c r="A9" s="80">
        <v>2</v>
      </c>
      <c r="B9" s="81" t="s">
        <v>187</v>
      </c>
      <c r="C9" s="60"/>
      <c r="D9" s="297">
        <v>1</v>
      </c>
      <c r="E9" s="62" t="s">
        <v>127</v>
      </c>
      <c r="F9" s="62"/>
      <c r="G9" s="62"/>
      <c r="H9" s="84"/>
      <c r="I9" s="64"/>
      <c r="J9" s="85">
        <f>INT(D9*I9)</f>
        <v>0</v>
      </c>
      <c r="K9" s="40"/>
      <c r="L9" s="67"/>
      <c r="M9" s="68"/>
      <c r="N9" s="69"/>
      <c r="O9" s="86"/>
      <c r="P9" s="87"/>
      <c r="Q9" s="46"/>
      <c r="R9" s="37"/>
    </row>
    <row r="10" spans="1:18" ht="21" customHeight="1">
      <c r="A10" s="17"/>
      <c r="B10" s="72"/>
      <c r="C10" s="48"/>
      <c r="D10" s="306"/>
      <c r="E10" s="89"/>
      <c r="F10" s="89"/>
      <c r="G10" s="89"/>
      <c r="H10" s="58"/>
      <c r="I10" s="76"/>
      <c r="J10" s="77"/>
      <c r="K10" s="25"/>
      <c r="L10" s="53"/>
      <c r="M10" s="54"/>
      <c r="N10" s="92"/>
      <c r="O10" s="56"/>
      <c r="P10" s="79"/>
      <c r="Q10" s="31"/>
      <c r="R10" s="58"/>
    </row>
    <row r="11" spans="1:18" ht="21" customHeight="1">
      <c r="A11" s="80">
        <v>3</v>
      </c>
      <c r="B11" s="81" t="s">
        <v>845</v>
      </c>
      <c r="C11" s="60" t="s">
        <v>846</v>
      </c>
      <c r="D11" s="297">
        <v>1</v>
      </c>
      <c r="E11" s="62" t="s">
        <v>127</v>
      </c>
      <c r="F11" s="62"/>
      <c r="G11" s="62"/>
      <c r="H11" s="84"/>
      <c r="I11" s="64"/>
      <c r="J11" s="85">
        <f>INT(D11*I11)</f>
        <v>0</v>
      </c>
      <c r="K11" s="40"/>
      <c r="L11" s="67"/>
      <c r="M11" s="68"/>
      <c r="N11" s="69"/>
      <c r="O11" s="86"/>
      <c r="P11" s="93"/>
      <c r="Q11" s="46"/>
      <c r="R11" s="37"/>
    </row>
    <row r="12" spans="1:18" ht="21" customHeight="1">
      <c r="A12" s="17"/>
      <c r="B12" s="72"/>
      <c r="C12" s="48"/>
      <c r="D12" s="306"/>
      <c r="E12" s="89"/>
      <c r="F12" s="89"/>
      <c r="G12" s="89"/>
      <c r="H12" s="94"/>
      <c r="I12" s="76"/>
      <c r="J12" s="77"/>
      <c r="K12" s="25"/>
      <c r="L12" s="53"/>
      <c r="M12" s="54"/>
      <c r="N12" s="92"/>
      <c r="O12" s="56"/>
      <c r="P12" s="79"/>
      <c r="Q12" s="31"/>
      <c r="R12" s="58"/>
    </row>
    <row r="13" spans="1:18" ht="21" customHeight="1">
      <c r="A13" s="13">
        <v>4</v>
      </c>
      <c r="B13" s="81" t="s">
        <v>224</v>
      </c>
      <c r="C13" s="60"/>
      <c r="D13" s="297">
        <v>1</v>
      </c>
      <c r="E13" s="62" t="s">
        <v>127</v>
      </c>
      <c r="F13" s="62"/>
      <c r="G13" s="62"/>
      <c r="H13" s="37"/>
      <c r="I13" s="64"/>
      <c r="J13" s="85">
        <f>INT(D13*I13)</f>
        <v>0</v>
      </c>
      <c r="K13" s="40"/>
      <c r="L13" s="67"/>
      <c r="M13" s="68"/>
      <c r="N13" s="69"/>
      <c r="O13" s="86"/>
      <c r="P13" s="93"/>
      <c r="Q13" s="46"/>
      <c r="R13" s="37"/>
    </row>
    <row r="14" spans="1:18" ht="21" customHeight="1">
      <c r="A14" s="18"/>
      <c r="B14" s="72"/>
      <c r="C14" s="48"/>
      <c r="D14" s="91"/>
      <c r="E14" s="89"/>
      <c r="F14" s="74"/>
      <c r="G14" s="74"/>
      <c r="H14" s="94"/>
      <c r="I14" s="76"/>
      <c r="J14" s="77"/>
      <c r="K14" s="25"/>
      <c r="L14" s="53"/>
      <c r="M14" s="54"/>
      <c r="N14" s="95"/>
      <c r="O14" s="96"/>
      <c r="P14" s="79"/>
      <c r="Q14" s="31"/>
      <c r="R14" s="58"/>
    </row>
    <row r="15" spans="1:18" ht="21" customHeight="1">
      <c r="A15" s="13"/>
      <c r="B15" s="81"/>
      <c r="C15" s="14"/>
      <c r="D15" s="61"/>
      <c r="E15" s="62"/>
      <c r="F15" s="97"/>
      <c r="G15" s="97"/>
      <c r="H15" s="98"/>
      <c r="I15" s="64"/>
      <c r="J15" s="85">
        <f>INT(D15*I15)</f>
        <v>0</v>
      </c>
      <c r="K15" s="40"/>
      <c r="L15" s="67"/>
      <c r="M15" s="68"/>
      <c r="N15" s="43"/>
      <c r="O15" s="86"/>
      <c r="P15" s="93"/>
      <c r="Q15" s="46"/>
      <c r="R15" s="37"/>
    </row>
    <row r="16" spans="1:18" ht="21" customHeight="1">
      <c r="A16" s="17"/>
      <c r="B16" s="72"/>
      <c r="C16" s="48"/>
      <c r="D16" s="99"/>
      <c r="E16" s="89"/>
      <c r="F16" s="74"/>
      <c r="G16" s="74"/>
      <c r="H16" s="22"/>
      <c r="I16" s="76"/>
      <c r="J16" s="77"/>
      <c r="K16" s="25"/>
      <c r="L16" s="53"/>
      <c r="M16" s="54"/>
      <c r="N16" s="95"/>
      <c r="O16" s="96"/>
      <c r="P16" s="79"/>
      <c r="Q16" s="31"/>
      <c r="R16" s="58"/>
    </row>
    <row r="17" spans="1:18" ht="21" customHeight="1">
      <c r="A17" s="13"/>
      <c r="B17" s="81"/>
      <c r="C17" s="60"/>
      <c r="D17" s="61"/>
      <c r="E17" s="62"/>
      <c r="F17" s="97"/>
      <c r="G17" s="97"/>
      <c r="H17" s="100"/>
      <c r="I17" s="64"/>
      <c r="J17" s="85">
        <f>INT(D17*I17)</f>
        <v>0</v>
      </c>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c r="B19" s="81"/>
      <c r="C19" s="60"/>
      <c r="D19" s="61"/>
      <c r="E19" s="62"/>
      <c r="F19" s="97"/>
      <c r="G19" s="97"/>
      <c r="H19" s="63"/>
      <c r="I19" s="64"/>
      <c r="J19" s="85">
        <f>INT(D19*I19)</f>
        <v>0</v>
      </c>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c r="B21" s="81"/>
      <c r="C21" s="60"/>
      <c r="D21" s="61"/>
      <c r="E21" s="62"/>
      <c r="F21" s="62"/>
      <c r="G21" s="62"/>
      <c r="H21" s="37"/>
      <c r="I21" s="64"/>
      <c r="J21" s="85">
        <f>INT(D21*I21)</f>
        <v>0</v>
      </c>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c r="B23" s="81"/>
      <c r="C23" s="60"/>
      <c r="D23" s="61"/>
      <c r="E23" s="62"/>
      <c r="F23" s="97"/>
      <c r="G23" s="97"/>
      <c r="H23" s="63"/>
      <c r="I23" s="64"/>
      <c r="J23" s="85">
        <f>INT(D23*I23)</f>
        <v>0</v>
      </c>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c r="B25" s="81"/>
      <c r="C25" s="60"/>
      <c r="D25" s="61"/>
      <c r="E25" s="62"/>
      <c r="F25" s="97"/>
      <c r="G25" s="97"/>
      <c r="H25" s="63"/>
      <c r="I25" s="64"/>
      <c r="J25" s="85">
        <f>INT(D25*I25)</f>
        <v>0</v>
      </c>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c r="B27" s="104"/>
      <c r="C27" s="60"/>
      <c r="D27" s="61"/>
      <c r="E27" s="62"/>
      <c r="F27" s="97"/>
      <c r="G27" s="97"/>
      <c r="H27" s="84"/>
      <c r="I27" s="64"/>
      <c r="J27" s="85">
        <f>INT(D27*I27)</f>
        <v>0</v>
      </c>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f>INT(D29*I29)</f>
        <v>0</v>
      </c>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f>INT(D31*I31)</f>
        <v>0</v>
      </c>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f>INT(D33*I33)</f>
        <v>0</v>
      </c>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f>INT(D35*I35)</f>
        <v>0</v>
      </c>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f>INT(D37*I37)</f>
        <v>0</v>
      </c>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f>INT(D39*I39)</f>
        <v>0</v>
      </c>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f>INT(D41*I41)</f>
        <v>0</v>
      </c>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f>INT(D43*I43)</f>
        <v>0</v>
      </c>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723</v>
      </c>
      <c r="C45" s="125"/>
      <c r="D45" s="126"/>
      <c r="E45" s="127"/>
      <c r="F45" s="128"/>
      <c r="G45" s="128"/>
      <c r="H45" s="129"/>
      <c r="I45" s="130"/>
      <c r="J45" s="131">
        <f>SUM(J6:J43)</f>
        <v>0</v>
      </c>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c r="B47" s="33"/>
      <c r="C47" s="34"/>
      <c r="D47" s="35"/>
      <c r="E47" s="36"/>
      <c r="F47" s="36"/>
      <c r="G47" s="36"/>
      <c r="H47" s="37"/>
      <c r="I47" s="38"/>
      <c r="J47" s="39">
        <f>INT(D47*I47)</f>
        <v>0</v>
      </c>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c r="B49" s="59"/>
      <c r="C49" s="60"/>
      <c r="D49" s="61"/>
      <c r="E49" s="62"/>
      <c r="F49" s="62"/>
      <c r="G49" s="62"/>
      <c r="H49" s="63"/>
      <c r="I49" s="64"/>
      <c r="J49" s="85">
        <f>INT(D49*I49)</f>
        <v>0</v>
      </c>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80"/>
      <c r="B51" s="81"/>
      <c r="C51" s="60"/>
      <c r="D51" s="82"/>
      <c r="E51" s="62"/>
      <c r="F51" s="83"/>
      <c r="G51" s="83"/>
      <c r="H51" s="84"/>
      <c r="I51" s="64"/>
      <c r="J51" s="85">
        <f>INT(D51*I51)</f>
        <v>0</v>
      </c>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c r="B53" s="81"/>
      <c r="C53" s="60"/>
      <c r="D53" s="90"/>
      <c r="E53" s="62"/>
      <c r="F53" s="62"/>
      <c r="G53" s="62"/>
      <c r="H53" s="84"/>
      <c r="I53" s="64"/>
      <c r="J53" s="85">
        <f>INT(D53*I53)</f>
        <v>0</v>
      </c>
      <c r="K53" s="40"/>
      <c r="L53" s="67"/>
      <c r="M53" s="68"/>
      <c r="N53" s="69"/>
      <c r="O53" s="86"/>
      <c r="P53" s="87"/>
      <c r="Q53" s="46"/>
      <c r="R53" s="37"/>
    </row>
    <row r="54" spans="1:18" ht="21" customHeight="1">
      <c r="A54" s="17"/>
      <c r="B54" s="72"/>
      <c r="C54" s="48"/>
      <c r="D54" s="91"/>
      <c r="E54" s="89"/>
      <c r="F54" s="89"/>
      <c r="G54" s="89"/>
      <c r="H54" s="58"/>
      <c r="I54" s="76"/>
      <c r="J54" s="77"/>
      <c r="K54" s="25"/>
      <c r="L54" s="53"/>
      <c r="M54" s="54"/>
      <c r="N54" s="92"/>
      <c r="O54" s="56"/>
      <c r="P54" s="79"/>
      <c r="Q54" s="31"/>
      <c r="R54" s="58"/>
    </row>
    <row r="55" spans="1:18" ht="21" customHeight="1">
      <c r="A55" s="80"/>
      <c r="B55" s="81"/>
      <c r="C55" s="60"/>
      <c r="D55" s="61"/>
      <c r="E55" s="62"/>
      <c r="F55" s="62"/>
      <c r="G55" s="62"/>
      <c r="H55" s="84"/>
      <c r="I55" s="64"/>
      <c r="J55" s="85">
        <f>INT(D55*I55)</f>
        <v>0</v>
      </c>
      <c r="K55" s="40"/>
      <c r="L55" s="67"/>
      <c r="M55" s="68"/>
      <c r="N55" s="69"/>
      <c r="O55" s="86"/>
      <c r="P55" s="93"/>
      <c r="Q55" s="46"/>
      <c r="R55" s="37"/>
    </row>
    <row r="56" spans="1:18" ht="21" customHeight="1">
      <c r="A56" s="17"/>
      <c r="B56" s="72"/>
      <c r="C56" s="48"/>
      <c r="D56" s="91"/>
      <c r="E56" s="89"/>
      <c r="F56" s="89"/>
      <c r="G56" s="89"/>
      <c r="H56" s="94"/>
      <c r="I56" s="76"/>
      <c r="J56" s="77"/>
      <c r="K56" s="25"/>
      <c r="L56" s="53"/>
      <c r="M56" s="54"/>
      <c r="N56" s="92"/>
      <c r="O56" s="56"/>
      <c r="P56" s="79"/>
      <c r="Q56" s="31"/>
      <c r="R56" s="58"/>
    </row>
    <row r="57" spans="1:18" ht="21" customHeight="1">
      <c r="A57" s="13"/>
      <c r="B57" s="81"/>
      <c r="C57" s="60"/>
      <c r="D57" s="61"/>
      <c r="E57" s="62"/>
      <c r="F57" s="62"/>
      <c r="G57" s="62"/>
      <c r="H57" s="37"/>
      <c r="I57" s="64"/>
      <c r="J57" s="85">
        <f>INT(D57*I57)</f>
        <v>0</v>
      </c>
      <c r="K57" s="40"/>
      <c r="L57" s="67"/>
      <c r="M57" s="68"/>
      <c r="N57" s="69"/>
      <c r="O57" s="86"/>
      <c r="P57" s="93"/>
      <c r="Q57" s="46"/>
      <c r="R57" s="37"/>
    </row>
    <row r="58" spans="1:18" ht="21" customHeight="1">
      <c r="A58" s="18"/>
      <c r="B58" s="72"/>
      <c r="C58" s="48"/>
      <c r="D58" s="91"/>
      <c r="E58" s="89"/>
      <c r="F58" s="74"/>
      <c r="G58" s="74"/>
      <c r="H58" s="94"/>
      <c r="I58" s="76"/>
      <c r="J58" s="77"/>
      <c r="K58" s="25"/>
      <c r="L58" s="53"/>
      <c r="M58" s="54"/>
      <c r="N58" s="95"/>
      <c r="O58" s="96"/>
      <c r="P58" s="79"/>
      <c r="Q58" s="31"/>
      <c r="R58" s="58"/>
    </row>
    <row r="59" spans="1:18" ht="21" customHeight="1">
      <c r="A59" s="13"/>
      <c r="B59" s="81"/>
      <c r="C59" s="14"/>
      <c r="D59" s="61"/>
      <c r="E59" s="62"/>
      <c r="F59" s="97"/>
      <c r="G59" s="97"/>
      <c r="H59" s="98"/>
      <c r="I59" s="64"/>
      <c r="J59" s="85">
        <f>INT(D59*I59)</f>
        <v>0</v>
      </c>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c r="B61" s="81"/>
      <c r="C61" s="60"/>
      <c r="D61" s="61"/>
      <c r="E61" s="62"/>
      <c r="F61" s="97"/>
      <c r="G61" s="97"/>
      <c r="H61" s="100"/>
      <c r="I61" s="64"/>
      <c r="J61" s="85">
        <f>INT(D61*I61)</f>
        <v>0</v>
      </c>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c r="B63" s="81"/>
      <c r="C63" s="60"/>
      <c r="D63" s="61"/>
      <c r="E63" s="62"/>
      <c r="F63" s="97"/>
      <c r="G63" s="97"/>
      <c r="H63" s="63"/>
      <c r="I63" s="64"/>
      <c r="J63" s="85">
        <f>INT(D63*I63)</f>
        <v>0</v>
      </c>
      <c r="K63" s="40"/>
      <c r="L63" s="67"/>
      <c r="M63" s="68"/>
      <c r="N63" s="101"/>
      <c r="O63" s="86"/>
      <c r="P63" s="102"/>
      <c r="Q63" s="46"/>
      <c r="R63" s="37"/>
    </row>
    <row r="64" spans="1:18" ht="21" customHeight="1">
      <c r="A64" s="17"/>
      <c r="B64" s="72"/>
      <c r="C64" s="48"/>
      <c r="D64" s="99"/>
      <c r="E64" s="89"/>
      <c r="F64" s="89"/>
      <c r="G64" s="89"/>
      <c r="H64" s="58"/>
      <c r="I64" s="76"/>
      <c r="J64" s="77"/>
      <c r="K64" s="25"/>
      <c r="L64" s="53"/>
      <c r="M64" s="54"/>
      <c r="N64" s="92"/>
      <c r="O64" s="56"/>
      <c r="P64" s="79"/>
      <c r="Q64" s="31"/>
      <c r="R64" s="58"/>
    </row>
    <row r="65" spans="1:18" ht="21" customHeight="1">
      <c r="A65" s="13"/>
      <c r="B65" s="81"/>
      <c r="C65" s="60"/>
      <c r="D65" s="61"/>
      <c r="E65" s="62"/>
      <c r="F65" s="62"/>
      <c r="G65" s="62"/>
      <c r="H65" s="37"/>
      <c r="I65" s="64"/>
      <c r="J65" s="85">
        <f>INT(D65*I65)</f>
        <v>0</v>
      </c>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c r="B67" s="81"/>
      <c r="C67" s="60"/>
      <c r="D67" s="61"/>
      <c r="E67" s="62"/>
      <c r="F67" s="97"/>
      <c r="G67" s="97"/>
      <c r="H67" s="63"/>
      <c r="I67" s="64"/>
      <c r="J67" s="85">
        <f>INT(D67*I67)</f>
        <v>0</v>
      </c>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c r="B69" s="81"/>
      <c r="C69" s="60"/>
      <c r="D69" s="61"/>
      <c r="E69" s="62"/>
      <c r="F69" s="97"/>
      <c r="G69" s="97"/>
      <c r="H69" s="63"/>
      <c r="I69" s="64"/>
      <c r="J69" s="85">
        <f>INT(D69*I69)</f>
        <v>0</v>
      </c>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c r="B71" s="104"/>
      <c r="C71" s="60"/>
      <c r="D71" s="61"/>
      <c r="E71" s="62"/>
      <c r="F71" s="97"/>
      <c r="G71" s="97"/>
      <c r="H71" s="84"/>
      <c r="I71" s="64"/>
      <c r="J71" s="85">
        <f>INT(D71*I71)</f>
        <v>0</v>
      </c>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c r="B73" s="104"/>
      <c r="C73" s="60"/>
      <c r="D73" s="61"/>
      <c r="E73" s="62"/>
      <c r="F73" s="108"/>
      <c r="G73" s="108"/>
      <c r="H73" s="37"/>
      <c r="I73" s="64"/>
      <c r="J73" s="85">
        <f>INT(D73*I73)</f>
        <v>0</v>
      </c>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f>INT(D75*I75)</f>
        <v>0</v>
      </c>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f>INT(D77*I77)</f>
        <v>0</v>
      </c>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f>INT(D79*I79)</f>
        <v>0</v>
      </c>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f>INT(D81*I81)</f>
        <v>0</v>
      </c>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f>INT(D83*I83)</f>
        <v>0</v>
      </c>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f>INT(D85*I85)</f>
        <v>0</v>
      </c>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f>INT(D87*I87)</f>
        <v>0</v>
      </c>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t="s">
        <v>18</v>
      </c>
      <c r="C89" s="125"/>
      <c r="D89" s="126"/>
      <c r="E89" s="127"/>
      <c r="F89" s="128"/>
      <c r="G89" s="128"/>
      <c r="H89" s="129"/>
      <c r="I89" s="130"/>
      <c r="J89" s="131">
        <f>SUM(J50:J87)</f>
        <v>0</v>
      </c>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topLeftCell="A2" zoomScale="60" zoomScaleNormal="100" workbookViewId="0">
      <selection activeCell="B3" sqref="B3"/>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8</v>
      </c>
      <c r="B3" s="33" t="s">
        <v>225</v>
      </c>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t="s">
        <v>848</v>
      </c>
      <c r="C6" s="16"/>
      <c r="D6" s="327"/>
      <c r="E6" s="74"/>
      <c r="F6" s="74"/>
      <c r="G6" s="74"/>
      <c r="H6" s="75"/>
      <c r="I6" s="140"/>
      <c r="J6" s="116"/>
      <c r="K6" s="25"/>
      <c r="L6" s="53"/>
      <c r="M6" s="54"/>
      <c r="N6" s="78"/>
      <c r="O6" s="56"/>
      <c r="P6" s="79"/>
      <c r="Q6" s="31"/>
      <c r="R6" s="58"/>
    </row>
    <row r="7" spans="1:18" ht="21" customHeight="1">
      <c r="A7" s="80">
        <v>1</v>
      </c>
      <c r="B7" s="81" t="s">
        <v>847</v>
      </c>
      <c r="C7" s="60" t="s">
        <v>849</v>
      </c>
      <c r="D7" s="328">
        <v>28</v>
      </c>
      <c r="E7" s="62" t="s">
        <v>102</v>
      </c>
      <c r="F7" s="83"/>
      <c r="G7" s="83"/>
      <c r="H7" s="84"/>
      <c r="I7" s="64"/>
      <c r="J7" s="85">
        <f>INT(D7*I7)</f>
        <v>0</v>
      </c>
      <c r="K7" s="40"/>
      <c r="L7" s="67"/>
      <c r="M7" s="68"/>
      <c r="N7" s="43"/>
      <c r="O7" s="86"/>
      <c r="P7" s="87"/>
      <c r="Q7" s="46"/>
      <c r="R7" s="37"/>
    </row>
    <row r="8" spans="1:18" ht="21" customHeight="1">
      <c r="A8" s="71"/>
      <c r="B8" s="72"/>
      <c r="C8" s="48"/>
      <c r="D8" s="306"/>
      <c r="E8" s="89"/>
      <c r="F8" s="89"/>
      <c r="G8" s="89"/>
      <c r="H8" s="75"/>
      <c r="I8" s="76"/>
      <c r="J8" s="77"/>
      <c r="K8" s="25"/>
      <c r="L8" s="53"/>
      <c r="M8" s="54"/>
      <c r="N8" s="55"/>
      <c r="O8" s="56"/>
      <c r="P8" s="79"/>
      <c r="Q8" s="31"/>
      <c r="R8" s="58"/>
    </row>
    <row r="9" spans="1:18" ht="21" customHeight="1">
      <c r="A9" s="80">
        <v>2</v>
      </c>
      <c r="B9" s="81" t="s">
        <v>226</v>
      </c>
      <c r="C9" s="60" t="s">
        <v>850</v>
      </c>
      <c r="D9" s="297">
        <v>43</v>
      </c>
      <c r="E9" s="62" t="s">
        <v>102</v>
      </c>
      <c r="F9" s="62"/>
      <c r="G9" s="62"/>
      <c r="H9" s="84"/>
      <c r="I9" s="64"/>
      <c r="J9" s="85">
        <f>INT(D9*I9)</f>
        <v>0</v>
      </c>
      <c r="K9" s="40"/>
      <c r="L9" s="67"/>
      <c r="M9" s="68"/>
      <c r="N9" s="69"/>
      <c r="O9" s="86"/>
      <c r="P9" s="87"/>
      <c r="Q9" s="46"/>
      <c r="R9" s="37"/>
    </row>
    <row r="10" spans="1:18" ht="21" customHeight="1">
      <c r="A10" s="17"/>
      <c r="B10" s="72"/>
      <c r="C10" s="48"/>
      <c r="D10" s="306"/>
      <c r="E10" s="89"/>
      <c r="F10" s="89"/>
      <c r="G10" s="89"/>
      <c r="H10" s="58"/>
      <c r="I10" s="76"/>
      <c r="J10" s="77"/>
      <c r="K10" s="25"/>
      <c r="L10" s="53"/>
      <c r="M10" s="54"/>
      <c r="N10" s="92"/>
      <c r="O10" s="56"/>
      <c r="P10" s="79"/>
      <c r="Q10" s="31"/>
      <c r="R10" s="58"/>
    </row>
    <row r="11" spans="1:18" ht="21" customHeight="1">
      <c r="A11" s="80">
        <v>3</v>
      </c>
      <c r="B11" s="81" t="s">
        <v>851</v>
      </c>
      <c r="C11" s="60"/>
      <c r="D11" s="297">
        <v>1</v>
      </c>
      <c r="E11" s="62" t="s">
        <v>127</v>
      </c>
      <c r="F11" s="62"/>
      <c r="G11" s="62"/>
      <c r="H11" s="84"/>
      <c r="I11" s="64"/>
      <c r="J11" s="85">
        <f>INT(D11*I11)</f>
        <v>0</v>
      </c>
      <c r="K11" s="40"/>
      <c r="L11" s="67"/>
      <c r="M11" s="68"/>
      <c r="N11" s="69"/>
      <c r="O11" s="86"/>
      <c r="P11" s="93"/>
      <c r="Q11" s="46"/>
      <c r="R11" s="37"/>
    </row>
    <row r="12" spans="1:18" ht="21" customHeight="1">
      <c r="A12" s="17"/>
      <c r="B12" s="72"/>
      <c r="C12" s="48"/>
      <c r="D12" s="306"/>
      <c r="E12" s="89"/>
      <c r="F12" s="89"/>
      <c r="G12" s="89"/>
      <c r="H12" s="94"/>
      <c r="I12" s="76"/>
      <c r="J12" s="77"/>
      <c r="K12" s="25"/>
      <c r="L12" s="53"/>
      <c r="M12" s="54"/>
      <c r="N12" s="92"/>
      <c r="O12" s="56"/>
      <c r="P12" s="79"/>
      <c r="Q12" s="31"/>
      <c r="R12" s="58"/>
    </row>
    <row r="13" spans="1:18" ht="21" customHeight="1">
      <c r="A13" s="13">
        <v>4</v>
      </c>
      <c r="B13" s="81" t="s">
        <v>852</v>
      </c>
      <c r="C13" s="60"/>
      <c r="D13" s="297">
        <v>1</v>
      </c>
      <c r="E13" s="62" t="s">
        <v>127</v>
      </c>
      <c r="F13" s="62"/>
      <c r="G13" s="62"/>
      <c r="H13" s="37"/>
      <c r="I13" s="64"/>
      <c r="J13" s="85">
        <f>INT(D13*I13)</f>
        <v>0</v>
      </c>
      <c r="K13" s="40"/>
      <c r="L13" s="67"/>
      <c r="M13" s="68"/>
      <c r="N13" s="69"/>
      <c r="O13" s="86"/>
      <c r="P13" s="93"/>
      <c r="Q13" s="46"/>
      <c r="R13" s="37"/>
    </row>
    <row r="14" spans="1:18" ht="21" customHeight="1">
      <c r="A14" s="18"/>
      <c r="B14" s="72"/>
      <c r="C14" s="48"/>
      <c r="D14" s="306"/>
      <c r="E14" s="89"/>
      <c r="F14" s="74"/>
      <c r="G14" s="74"/>
      <c r="H14" s="94"/>
      <c r="I14" s="76"/>
      <c r="J14" s="77"/>
      <c r="K14" s="25"/>
      <c r="L14" s="53"/>
      <c r="M14" s="54"/>
      <c r="N14" s="95"/>
      <c r="O14" s="96"/>
      <c r="P14" s="79"/>
      <c r="Q14" s="31"/>
      <c r="R14" s="58"/>
    </row>
    <row r="15" spans="1:18" ht="21" customHeight="1">
      <c r="A15" s="13"/>
      <c r="B15" s="81"/>
      <c r="C15" s="14"/>
      <c r="D15" s="61"/>
      <c r="E15" s="62"/>
      <c r="F15" s="97"/>
      <c r="G15" s="97"/>
      <c r="H15" s="98"/>
      <c r="I15" s="64"/>
      <c r="J15" s="85">
        <f>INT(D15*I15)</f>
        <v>0</v>
      </c>
      <c r="K15" s="40"/>
      <c r="L15" s="67"/>
      <c r="M15" s="68"/>
      <c r="N15" s="43"/>
      <c r="O15" s="86"/>
      <c r="P15" s="93"/>
      <c r="Q15" s="46"/>
      <c r="R15" s="37"/>
    </row>
    <row r="16" spans="1:18" ht="21" customHeight="1">
      <c r="A16" s="17"/>
      <c r="B16" s="72"/>
      <c r="C16" s="48"/>
      <c r="D16" s="99"/>
      <c r="E16" s="89"/>
      <c r="F16" s="74"/>
      <c r="G16" s="74"/>
      <c r="H16" s="22"/>
      <c r="I16" s="76"/>
      <c r="J16" s="77"/>
      <c r="K16" s="25"/>
      <c r="L16" s="53"/>
      <c r="M16" s="54"/>
      <c r="N16" s="95"/>
      <c r="O16" s="96"/>
      <c r="P16" s="79"/>
      <c r="Q16" s="31"/>
      <c r="R16" s="58"/>
    </row>
    <row r="17" spans="1:18" ht="21" customHeight="1">
      <c r="A17" s="13"/>
      <c r="B17" s="81"/>
      <c r="C17" s="60"/>
      <c r="D17" s="61"/>
      <c r="E17" s="62"/>
      <c r="F17" s="97"/>
      <c r="G17" s="97"/>
      <c r="H17" s="100"/>
      <c r="I17" s="64"/>
      <c r="J17" s="85">
        <f>INT(D17*I17)</f>
        <v>0</v>
      </c>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c r="B19" s="81"/>
      <c r="C19" s="60"/>
      <c r="D19" s="61"/>
      <c r="E19" s="62"/>
      <c r="F19" s="97"/>
      <c r="G19" s="97"/>
      <c r="H19" s="63"/>
      <c r="I19" s="64"/>
      <c r="J19" s="85">
        <f>INT(D19*I19)</f>
        <v>0</v>
      </c>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c r="B21" s="81"/>
      <c r="C21" s="60"/>
      <c r="D21" s="61"/>
      <c r="E21" s="62"/>
      <c r="F21" s="62"/>
      <c r="G21" s="62"/>
      <c r="H21" s="37"/>
      <c r="I21" s="64"/>
      <c r="J21" s="85">
        <f>INT(D21*I21)</f>
        <v>0</v>
      </c>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c r="B23" s="81"/>
      <c r="C23" s="60"/>
      <c r="D23" s="61"/>
      <c r="E23" s="62"/>
      <c r="F23" s="97"/>
      <c r="G23" s="97"/>
      <c r="H23" s="63"/>
      <c r="I23" s="64"/>
      <c r="J23" s="85">
        <f>INT(D23*I23)</f>
        <v>0</v>
      </c>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c r="B25" s="81"/>
      <c r="C25" s="60"/>
      <c r="D25" s="61"/>
      <c r="E25" s="62"/>
      <c r="F25" s="97"/>
      <c r="G25" s="97"/>
      <c r="H25" s="63"/>
      <c r="I25" s="64"/>
      <c r="J25" s="85">
        <f>INT(D25*I25)</f>
        <v>0</v>
      </c>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c r="B27" s="104"/>
      <c r="C27" s="60"/>
      <c r="D27" s="61"/>
      <c r="E27" s="62"/>
      <c r="F27" s="97"/>
      <c r="G27" s="97"/>
      <c r="H27" s="84"/>
      <c r="I27" s="64"/>
      <c r="J27" s="85">
        <f>INT(D27*I27)</f>
        <v>0</v>
      </c>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f>INT(D29*I29)</f>
        <v>0</v>
      </c>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f>INT(D31*I31)</f>
        <v>0</v>
      </c>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f>INT(D33*I33)</f>
        <v>0</v>
      </c>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f>INT(D35*I35)</f>
        <v>0</v>
      </c>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f>INT(D37*I37)</f>
        <v>0</v>
      </c>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f>INT(D39*I39)</f>
        <v>0</v>
      </c>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f>INT(D41*I41)</f>
        <v>0</v>
      </c>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f>INT(D43*I43)</f>
        <v>0</v>
      </c>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f>SUM(J6:J43)</f>
        <v>0</v>
      </c>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c r="B47" s="33"/>
      <c r="C47" s="34"/>
      <c r="D47" s="35"/>
      <c r="E47" s="36"/>
      <c r="F47" s="36"/>
      <c r="G47" s="36"/>
      <c r="H47" s="37"/>
      <c r="I47" s="38"/>
      <c r="J47" s="39">
        <f>INT(D47*I47)</f>
        <v>0</v>
      </c>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c r="B49" s="59"/>
      <c r="C49" s="60"/>
      <c r="D49" s="61"/>
      <c r="E49" s="62"/>
      <c r="F49" s="62"/>
      <c r="G49" s="62"/>
      <c r="H49" s="63"/>
      <c r="I49" s="64"/>
      <c r="J49" s="85">
        <f>INT(D49*I49)</f>
        <v>0</v>
      </c>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80"/>
      <c r="B51" s="81"/>
      <c r="C51" s="60"/>
      <c r="D51" s="82"/>
      <c r="E51" s="62"/>
      <c r="F51" s="83"/>
      <c r="G51" s="83"/>
      <c r="H51" s="84"/>
      <c r="I51" s="64"/>
      <c r="J51" s="85">
        <f>INT(D51*I51)</f>
        <v>0</v>
      </c>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c r="B53" s="81"/>
      <c r="C53" s="60"/>
      <c r="D53" s="90"/>
      <c r="E53" s="62"/>
      <c r="F53" s="62"/>
      <c r="G53" s="62"/>
      <c r="H53" s="84"/>
      <c r="I53" s="64"/>
      <c r="J53" s="85">
        <f>INT(D53*I53)</f>
        <v>0</v>
      </c>
      <c r="K53" s="40"/>
      <c r="L53" s="67"/>
      <c r="M53" s="68"/>
      <c r="N53" s="69"/>
      <c r="O53" s="86"/>
      <c r="P53" s="87"/>
      <c r="Q53" s="46"/>
      <c r="R53" s="37"/>
    </row>
    <row r="54" spans="1:18" ht="21" customHeight="1">
      <c r="A54" s="17"/>
      <c r="B54" s="72"/>
      <c r="C54" s="48"/>
      <c r="D54" s="91"/>
      <c r="E54" s="89"/>
      <c r="F54" s="89"/>
      <c r="G54" s="89"/>
      <c r="H54" s="58"/>
      <c r="I54" s="76"/>
      <c r="J54" s="77"/>
      <c r="K54" s="25"/>
      <c r="L54" s="53"/>
      <c r="M54" s="54"/>
      <c r="N54" s="92"/>
      <c r="O54" s="56"/>
      <c r="P54" s="79"/>
      <c r="Q54" s="31"/>
      <c r="R54" s="58"/>
    </row>
    <row r="55" spans="1:18" ht="21" customHeight="1">
      <c r="A55" s="80"/>
      <c r="B55" s="81"/>
      <c r="C55" s="60"/>
      <c r="D55" s="61"/>
      <c r="E55" s="62"/>
      <c r="F55" s="62"/>
      <c r="G55" s="62"/>
      <c r="H55" s="84"/>
      <c r="I55" s="64"/>
      <c r="J55" s="85">
        <f>INT(D55*I55)</f>
        <v>0</v>
      </c>
      <c r="K55" s="40"/>
      <c r="L55" s="67"/>
      <c r="M55" s="68"/>
      <c r="N55" s="69"/>
      <c r="O55" s="86"/>
      <c r="P55" s="93"/>
      <c r="Q55" s="46"/>
      <c r="R55" s="37"/>
    </row>
    <row r="56" spans="1:18" ht="21" customHeight="1">
      <c r="A56" s="17"/>
      <c r="B56" s="72"/>
      <c r="C56" s="48"/>
      <c r="D56" s="91"/>
      <c r="E56" s="89"/>
      <c r="F56" s="89"/>
      <c r="G56" s="89"/>
      <c r="H56" s="94"/>
      <c r="I56" s="76"/>
      <c r="J56" s="77"/>
      <c r="K56" s="25"/>
      <c r="L56" s="53"/>
      <c r="M56" s="54"/>
      <c r="N56" s="92"/>
      <c r="O56" s="56"/>
      <c r="P56" s="79"/>
      <c r="Q56" s="31"/>
      <c r="R56" s="58"/>
    </row>
    <row r="57" spans="1:18" ht="21" customHeight="1">
      <c r="A57" s="13"/>
      <c r="B57" s="81"/>
      <c r="C57" s="60"/>
      <c r="D57" s="61"/>
      <c r="E57" s="62"/>
      <c r="F57" s="62"/>
      <c r="G57" s="62"/>
      <c r="H57" s="37"/>
      <c r="I57" s="64"/>
      <c r="J57" s="85">
        <f>INT(D57*I57)</f>
        <v>0</v>
      </c>
      <c r="K57" s="40"/>
      <c r="L57" s="67"/>
      <c r="M57" s="68"/>
      <c r="N57" s="69"/>
      <c r="O57" s="86"/>
      <c r="P57" s="93"/>
      <c r="Q57" s="46"/>
      <c r="R57" s="37"/>
    </row>
    <row r="58" spans="1:18" ht="21" customHeight="1">
      <c r="A58" s="18"/>
      <c r="B58" s="72"/>
      <c r="C58" s="48"/>
      <c r="D58" s="91"/>
      <c r="E58" s="89"/>
      <c r="F58" s="74"/>
      <c r="G58" s="74"/>
      <c r="H58" s="94"/>
      <c r="I58" s="76"/>
      <c r="J58" s="77"/>
      <c r="K58" s="25"/>
      <c r="L58" s="53"/>
      <c r="M58" s="54"/>
      <c r="N58" s="95"/>
      <c r="O58" s="96"/>
      <c r="P58" s="79"/>
      <c r="Q58" s="31"/>
      <c r="R58" s="58"/>
    </row>
    <row r="59" spans="1:18" ht="21" customHeight="1">
      <c r="A59" s="13"/>
      <c r="B59" s="81"/>
      <c r="C59" s="14"/>
      <c r="D59" s="61"/>
      <c r="E59" s="62"/>
      <c r="F59" s="97"/>
      <c r="G59" s="97"/>
      <c r="H59" s="98"/>
      <c r="I59" s="64"/>
      <c r="J59" s="85">
        <f>INT(D59*I59)</f>
        <v>0</v>
      </c>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c r="B61" s="81"/>
      <c r="C61" s="60"/>
      <c r="D61" s="61"/>
      <c r="E61" s="62"/>
      <c r="F61" s="97"/>
      <c r="G61" s="97"/>
      <c r="H61" s="100"/>
      <c r="I61" s="64"/>
      <c r="J61" s="85">
        <f>INT(D61*I61)</f>
        <v>0</v>
      </c>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c r="B63" s="81"/>
      <c r="C63" s="60"/>
      <c r="D63" s="61"/>
      <c r="E63" s="62"/>
      <c r="F63" s="97"/>
      <c r="G63" s="97"/>
      <c r="H63" s="63"/>
      <c r="I63" s="64"/>
      <c r="J63" s="85">
        <f>INT(D63*I63)</f>
        <v>0</v>
      </c>
      <c r="K63" s="40"/>
      <c r="L63" s="67"/>
      <c r="M63" s="68"/>
      <c r="N63" s="101"/>
      <c r="O63" s="86"/>
      <c r="P63" s="102"/>
      <c r="Q63" s="46"/>
      <c r="R63" s="37"/>
    </row>
    <row r="64" spans="1:18" ht="21" customHeight="1">
      <c r="A64" s="17"/>
      <c r="B64" s="72"/>
      <c r="C64" s="48"/>
      <c r="D64" s="99"/>
      <c r="E64" s="89"/>
      <c r="F64" s="89"/>
      <c r="G64" s="89"/>
      <c r="H64" s="58"/>
      <c r="I64" s="76"/>
      <c r="J64" s="77"/>
      <c r="K64" s="25"/>
      <c r="L64" s="53"/>
      <c r="M64" s="54"/>
      <c r="N64" s="92"/>
      <c r="O64" s="56"/>
      <c r="P64" s="79"/>
      <c r="Q64" s="31"/>
      <c r="R64" s="58"/>
    </row>
    <row r="65" spans="1:18" ht="21" customHeight="1">
      <c r="A65" s="13"/>
      <c r="B65" s="81"/>
      <c r="C65" s="60"/>
      <c r="D65" s="61"/>
      <c r="E65" s="62"/>
      <c r="F65" s="62"/>
      <c r="G65" s="62"/>
      <c r="H65" s="37"/>
      <c r="I65" s="64"/>
      <c r="J65" s="85">
        <f>INT(D65*I65)</f>
        <v>0</v>
      </c>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c r="B67" s="81"/>
      <c r="C67" s="60"/>
      <c r="D67" s="61"/>
      <c r="E67" s="62"/>
      <c r="F67" s="97"/>
      <c r="G67" s="97"/>
      <c r="H67" s="63"/>
      <c r="I67" s="64"/>
      <c r="J67" s="85">
        <f>INT(D67*I67)</f>
        <v>0</v>
      </c>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c r="B69" s="81"/>
      <c r="C69" s="60"/>
      <c r="D69" s="61"/>
      <c r="E69" s="62"/>
      <c r="F69" s="97"/>
      <c r="G69" s="97"/>
      <c r="H69" s="63"/>
      <c r="I69" s="64"/>
      <c r="J69" s="85">
        <f>INT(D69*I69)</f>
        <v>0</v>
      </c>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c r="B71" s="104"/>
      <c r="C71" s="60"/>
      <c r="D71" s="61"/>
      <c r="E71" s="62"/>
      <c r="F71" s="97"/>
      <c r="G71" s="97"/>
      <c r="H71" s="84"/>
      <c r="I71" s="64"/>
      <c r="J71" s="85">
        <f>INT(D71*I71)</f>
        <v>0</v>
      </c>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c r="B73" s="104"/>
      <c r="C73" s="60"/>
      <c r="D73" s="61"/>
      <c r="E73" s="62"/>
      <c r="F73" s="108"/>
      <c r="G73" s="108"/>
      <c r="H73" s="37"/>
      <c r="I73" s="64"/>
      <c r="J73" s="85">
        <f>INT(D73*I73)</f>
        <v>0</v>
      </c>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f>INT(D75*I75)</f>
        <v>0</v>
      </c>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f>INT(D77*I77)</f>
        <v>0</v>
      </c>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f>INT(D79*I79)</f>
        <v>0</v>
      </c>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f>INT(D81*I81)</f>
        <v>0</v>
      </c>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f>INT(D83*I83)</f>
        <v>0</v>
      </c>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f>INT(D85*I85)</f>
        <v>0</v>
      </c>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f>INT(D87*I87)</f>
        <v>0</v>
      </c>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t="s">
        <v>18</v>
      </c>
      <c r="C89" s="125"/>
      <c r="D89" s="126"/>
      <c r="E89" s="127"/>
      <c r="F89" s="128"/>
      <c r="G89" s="128"/>
      <c r="H89" s="129"/>
      <c r="I89" s="130"/>
      <c r="J89" s="131">
        <f>SUM(J50:J87)</f>
        <v>0</v>
      </c>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topLeftCell="A2" zoomScale="60" zoomScaleNormal="100" workbookViewId="0">
      <selection activeCell="B3" sqref="B3"/>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9</v>
      </c>
      <c r="B3" s="33" t="s">
        <v>674</v>
      </c>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t="s">
        <v>855</v>
      </c>
      <c r="C6" s="16" t="s">
        <v>853</v>
      </c>
      <c r="D6" s="327"/>
      <c r="E6" s="74"/>
      <c r="F6" s="74"/>
      <c r="G6" s="74"/>
      <c r="H6" s="75"/>
      <c r="I6" s="140"/>
      <c r="J6" s="116"/>
      <c r="K6" s="25"/>
      <c r="L6" s="53"/>
      <c r="M6" s="54"/>
      <c r="N6" s="78"/>
      <c r="O6" s="56"/>
      <c r="P6" s="79"/>
      <c r="Q6" s="31"/>
      <c r="R6" s="58"/>
    </row>
    <row r="7" spans="1:18" ht="21" customHeight="1">
      <c r="A7" s="80">
        <v>1</v>
      </c>
      <c r="B7" s="277" t="s">
        <v>860</v>
      </c>
      <c r="C7" s="276" t="s">
        <v>856</v>
      </c>
      <c r="D7" s="328">
        <v>10</v>
      </c>
      <c r="E7" s="62" t="s">
        <v>169</v>
      </c>
      <c r="F7" s="83"/>
      <c r="G7" s="83"/>
      <c r="H7" s="84"/>
      <c r="I7" s="64"/>
      <c r="J7" s="85">
        <f>INT(D7*I7)</f>
        <v>0</v>
      </c>
      <c r="K7" s="40"/>
      <c r="L7" s="67"/>
      <c r="M7" s="68"/>
      <c r="N7" s="43"/>
      <c r="O7" s="86"/>
      <c r="P7" s="87"/>
      <c r="Q7" s="46"/>
      <c r="R7" s="37"/>
    </row>
    <row r="8" spans="1:18" ht="21" customHeight="1">
      <c r="A8" s="71"/>
      <c r="B8" s="283" t="s">
        <v>857</v>
      </c>
      <c r="C8" s="48" t="s">
        <v>858</v>
      </c>
      <c r="D8" s="306"/>
      <c r="E8" s="89"/>
      <c r="F8" s="89"/>
      <c r="G8" s="89"/>
      <c r="H8" s="75"/>
      <c r="I8" s="76"/>
      <c r="J8" s="77"/>
      <c r="K8" s="25"/>
      <c r="L8" s="53"/>
      <c r="M8" s="54"/>
      <c r="N8" s="55"/>
      <c r="O8" s="56"/>
      <c r="P8" s="79"/>
      <c r="Q8" s="31"/>
      <c r="R8" s="58"/>
    </row>
    <row r="9" spans="1:18" ht="21" customHeight="1">
      <c r="A9" s="80">
        <v>2</v>
      </c>
      <c r="B9" s="277" t="s">
        <v>859</v>
      </c>
      <c r="C9" s="60" t="s">
        <v>854</v>
      </c>
      <c r="D9" s="297">
        <v>10</v>
      </c>
      <c r="E9" s="62" t="s">
        <v>169</v>
      </c>
      <c r="F9" s="62"/>
      <c r="G9" s="62"/>
      <c r="H9" s="84"/>
      <c r="I9" s="64"/>
      <c r="J9" s="85">
        <f>INT(D9*I9)</f>
        <v>0</v>
      </c>
      <c r="K9" s="40"/>
      <c r="L9" s="67"/>
      <c r="M9" s="68"/>
      <c r="N9" s="69"/>
      <c r="O9" s="86"/>
      <c r="P9" s="87"/>
      <c r="Q9" s="46"/>
      <c r="R9" s="37"/>
    </row>
    <row r="10" spans="1:18" ht="21" customHeight="1">
      <c r="A10" s="17"/>
      <c r="B10" s="72" t="s">
        <v>861</v>
      </c>
      <c r="C10" s="48"/>
      <c r="D10" s="306"/>
      <c r="E10" s="89"/>
      <c r="F10" s="89"/>
      <c r="G10" s="89"/>
      <c r="H10" s="58"/>
      <c r="I10" s="76"/>
      <c r="J10" s="77"/>
      <c r="K10" s="25"/>
      <c r="L10" s="53"/>
      <c r="M10" s="54"/>
      <c r="N10" s="92"/>
      <c r="O10" s="56"/>
      <c r="P10" s="79"/>
      <c r="Q10" s="31"/>
      <c r="R10" s="58"/>
    </row>
    <row r="11" spans="1:18" ht="21" customHeight="1">
      <c r="A11" s="80">
        <v>3</v>
      </c>
      <c r="B11" s="81" t="s">
        <v>862</v>
      </c>
      <c r="C11" s="60"/>
      <c r="D11" s="297">
        <v>10</v>
      </c>
      <c r="E11" s="62" t="s">
        <v>169</v>
      </c>
      <c r="F11" s="62"/>
      <c r="G11" s="62"/>
      <c r="H11" s="84"/>
      <c r="I11" s="64"/>
      <c r="J11" s="85">
        <f>INT(D11*I11)</f>
        <v>0</v>
      </c>
      <c r="K11" s="40"/>
      <c r="L11" s="67"/>
      <c r="M11" s="68"/>
      <c r="N11" s="69"/>
      <c r="O11" s="86"/>
      <c r="P11" s="93"/>
      <c r="Q11" s="46"/>
      <c r="R11" s="37"/>
    </row>
    <row r="12" spans="1:18" ht="21" customHeight="1">
      <c r="A12" s="17"/>
      <c r="B12" s="72"/>
      <c r="C12" s="48"/>
      <c r="D12" s="306"/>
      <c r="E12" s="89"/>
      <c r="F12" s="89"/>
      <c r="G12" s="89"/>
      <c r="H12" s="94"/>
      <c r="I12" s="76"/>
      <c r="J12" s="77"/>
      <c r="K12" s="25"/>
      <c r="L12" s="53"/>
      <c r="M12" s="54"/>
      <c r="N12" s="92"/>
      <c r="O12" s="56"/>
      <c r="P12" s="79"/>
      <c r="Q12" s="31"/>
      <c r="R12" s="58"/>
    </row>
    <row r="13" spans="1:18" ht="21" customHeight="1">
      <c r="A13" s="13">
        <v>4</v>
      </c>
      <c r="B13" s="277" t="s">
        <v>863</v>
      </c>
      <c r="C13" s="60" t="s">
        <v>864</v>
      </c>
      <c r="D13" s="297">
        <v>10</v>
      </c>
      <c r="E13" s="62" t="s">
        <v>169</v>
      </c>
      <c r="F13" s="62"/>
      <c r="G13" s="62"/>
      <c r="H13" s="37"/>
      <c r="I13" s="64"/>
      <c r="J13" s="85">
        <f>INT(D13*I13)</f>
        <v>0</v>
      </c>
      <c r="K13" s="40"/>
      <c r="L13" s="67"/>
      <c r="M13" s="68"/>
      <c r="N13" s="69"/>
      <c r="O13" s="86"/>
      <c r="P13" s="93"/>
      <c r="Q13" s="46"/>
      <c r="R13" s="37"/>
    </row>
    <row r="14" spans="1:18" ht="21" customHeight="1">
      <c r="A14" s="18"/>
      <c r="B14" s="72" t="s">
        <v>866</v>
      </c>
      <c r="C14" s="48"/>
      <c r="D14" s="306"/>
      <c r="E14" s="89"/>
      <c r="F14" s="74"/>
      <c r="G14" s="74"/>
      <c r="H14" s="94"/>
      <c r="I14" s="76"/>
      <c r="J14" s="77"/>
      <c r="K14" s="25"/>
      <c r="L14" s="53"/>
      <c r="M14" s="54"/>
      <c r="N14" s="95"/>
      <c r="O14" s="96"/>
      <c r="P14" s="79"/>
      <c r="Q14" s="31"/>
      <c r="R14" s="58"/>
    </row>
    <row r="15" spans="1:18" ht="21" customHeight="1">
      <c r="A15" s="13">
        <v>5</v>
      </c>
      <c r="B15" s="81" t="s">
        <v>865</v>
      </c>
      <c r="C15" s="14" t="s">
        <v>867</v>
      </c>
      <c r="D15" s="297">
        <v>20</v>
      </c>
      <c r="E15" s="62" t="s">
        <v>169</v>
      </c>
      <c r="F15" s="97"/>
      <c r="G15" s="97"/>
      <c r="H15" s="98"/>
      <c r="I15" s="64"/>
      <c r="J15" s="85">
        <f>INT(D15*I15)</f>
        <v>0</v>
      </c>
      <c r="K15" s="40"/>
      <c r="L15" s="67"/>
      <c r="M15" s="68"/>
      <c r="N15" s="43"/>
      <c r="O15" s="86"/>
      <c r="P15" s="93"/>
      <c r="Q15" s="46"/>
      <c r="R15" s="37"/>
    </row>
    <row r="16" spans="1:18" ht="21" customHeight="1">
      <c r="A16" s="17"/>
      <c r="B16" s="72"/>
      <c r="C16" s="48"/>
      <c r="D16" s="326"/>
      <c r="E16" s="89"/>
      <c r="F16" s="74"/>
      <c r="G16" s="74"/>
      <c r="H16" s="22"/>
      <c r="I16" s="76"/>
      <c r="J16" s="77"/>
      <c r="K16" s="25"/>
      <c r="L16" s="53"/>
      <c r="M16" s="54"/>
      <c r="N16" s="95"/>
      <c r="O16" s="96"/>
      <c r="P16" s="79"/>
      <c r="Q16" s="31"/>
      <c r="R16" s="58"/>
    </row>
    <row r="17" spans="1:18" ht="21" customHeight="1">
      <c r="A17" s="13">
        <v>6</v>
      </c>
      <c r="B17" s="378" t="s">
        <v>118</v>
      </c>
      <c r="C17" s="60" t="s">
        <v>868</v>
      </c>
      <c r="D17" s="297">
        <v>10</v>
      </c>
      <c r="E17" s="62" t="s">
        <v>169</v>
      </c>
      <c r="F17" s="97"/>
      <c r="G17" s="97"/>
      <c r="H17" s="100"/>
      <c r="I17" s="64"/>
      <c r="J17" s="85">
        <f>INT(D17*I17)</f>
        <v>0</v>
      </c>
      <c r="K17" s="40"/>
      <c r="L17" s="67"/>
      <c r="M17" s="68"/>
      <c r="N17" s="43"/>
      <c r="O17" s="86"/>
      <c r="P17" s="93"/>
      <c r="Q17" s="46"/>
      <c r="R17" s="37"/>
    </row>
    <row r="18" spans="1:18" ht="21" customHeight="1">
      <c r="A18" s="18"/>
      <c r="B18" s="72"/>
      <c r="C18" s="48"/>
      <c r="D18" s="326"/>
      <c r="E18" s="89"/>
      <c r="F18" s="74"/>
      <c r="G18" s="74"/>
      <c r="H18" s="22"/>
      <c r="I18" s="76"/>
      <c r="J18" s="77"/>
      <c r="K18" s="25"/>
      <c r="L18" s="53"/>
      <c r="M18" s="54"/>
      <c r="N18" s="95"/>
      <c r="O18" s="96"/>
      <c r="P18" s="79"/>
      <c r="Q18" s="31"/>
      <c r="R18" s="58"/>
    </row>
    <row r="19" spans="1:18" ht="21" customHeight="1">
      <c r="A19" s="13">
        <v>7</v>
      </c>
      <c r="B19" s="81" t="s">
        <v>869</v>
      </c>
      <c r="C19" s="60" t="s">
        <v>870</v>
      </c>
      <c r="D19" s="297">
        <v>5</v>
      </c>
      <c r="E19" s="62" t="s">
        <v>169</v>
      </c>
      <c r="F19" s="97"/>
      <c r="G19" s="97"/>
      <c r="H19" s="63"/>
      <c r="I19" s="64"/>
      <c r="J19" s="85">
        <f>INT(D19*I19)</f>
        <v>0</v>
      </c>
      <c r="K19" s="40"/>
      <c r="L19" s="67"/>
      <c r="M19" s="68"/>
      <c r="N19" s="101"/>
      <c r="O19" s="86"/>
      <c r="P19" s="102"/>
      <c r="Q19" s="46"/>
      <c r="R19" s="37"/>
    </row>
    <row r="20" spans="1:18" ht="21" customHeight="1">
      <c r="A20" s="17"/>
      <c r="B20" s="72"/>
      <c r="C20" s="48"/>
      <c r="D20" s="326"/>
      <c r="E20" s="89"/>
      <c r="F20" s="89"/>
      <c r="G20" s="89"/>
      <c r="H20" s="58"/>
      <c r="I20" s="76"/>
      <c r="J20" s="77"/>
      <c r="K20" s="25"/>
      <c r="L20" s="53"/>
      <c r="M20" s="54"/>
      <c r="N20" s="92"/>
      <c r="O20" s="56"/>
      <c r="P20" s="79"/>
      <c r="Q20" s="31"/>
      <c r="R20" s="58"/>
    </row>
    <row r="21" spans="1:18" ht="21" customHeight="1">
      <c r="A21" s="13">
        <v>8</v>
      </c>
      <c r="B21" s="81" t="s">
        <v>871</v>
      </c>
      <c r="C21" s="60" t="s">
        <v>872</v>
      </c>
      <c r="D21" s="297">
        <v>5</v>
      </c>
      <c r="E21" s="62" t="s">
        <v>169</v>
      </c>
      <c r="F21" s="62"/>
      <c r="G21" s="62"/>
      <c r="H21" s="37"/>
      <c r="I21" s="64"/>
      <c r="J21" s="85">
        <f>INT(D21*I21)</f>
        <v>0</v>
      </c>
      <c r="K21" s="40"/>
      <c r="L21" s="67"/>
      <c r="M21" s="68"/>
      <c r="N21" s="69"/>
      <c r="O21" s="86"/>
      <c r="P21" s="93"/>
      <c r="Q21" s="46"/>
      <c r="R21" s="37"/>
    </row>
    <row r="22" spans="1:18" ht="21" customHeight="1">
      <c r="A22" s="18"/>
      <c r="B22" s="72"/>
      <c r="C22" s="48"/>
      <c r="D22" s="306"/>
      <c r="E22" s="89"/>
      <c r="F22" s="74"/>
      <c r="G22" s="74"/>
      <c r="H22" s="22"/>
      <c r="I22" s="76"/>
      <c r="J22" s="77"/>
      <c r="K22" s="25"/>
      <c r="L22" s="53"/>
      <c r="M22" s="54"/>
      <c r="N22" s="78"/>
      <c r="O22" s="96"/>
      <c r="P22" s="79"/>
      <c r="Q22" s="31"/>
      <c r="R22" s="58"/>
    </row>
    <row r="23" spans="1:18" ht="21" customHeight="1">
      <c r="A23" s="13">
        <v>9</v>
      </c>
      <c r="B23" s="81" t="s">
        <v>187</v>
      </c>
      <c r="C23" s="60"/>
      <c r="D23" s="297">
        <v>1</v>
      </c>
      <c r="E23" s="62" t="s">
        <v>127</v>
      </c>
      <c r="F23" s="97"/>
      <c r="G23" s="97"/>
      <c r="H23" s="63"/>
      <c r="I23" s="64"/>
      <c r="J23" s="85">
        <f>INT(D23*I23)</f>
        <v>0</v>
      </c>
      <c r="K23" s="40"/>
      <c r="L23" s="67"/>
      <c r="M23" s="68"/>
      <c r="N23" s="43"/>
      <c r="O23" s="86"/>
      <c r="P23" s="93"/>
      <c r="Q23" s="46"/>
      <c r="R23" s="37"/>
    </row>
    <row r="24" spans="1:18" ht="21" customHeight="1">
      <c r="A24" s="18"/>
      <c r="B24" s="72"/>
      <c r="C24" s="48"/>
      <c r="D24" s="326"/>
      <c r="E24" s="89"/>
      <c r="F24" s="74"/>
      <c r="G24" s="74"/>
      <c r="H24" s="22"/>
      <c r="I24" s="76"/>
      <c r="J24" s="77"/>
      <c r="K24" s="25"/>
      <c r="L24" s="53"/>
      <c r="M24" s="54"/>
      <c r="N24" s="78"/>
      <c r="O24" s="96"/>
      <c r="P24" s="79"/>
      <c r="Q24" s="31"/>
      <c r="R24" s="58"/>
    </row>
    <row r="25" spans="1:18" ht="21" customHeight="1">
      <c r="A25" s="13">
        <v>10</v>
      </c>
      <c r="B25" s="81" t="s">
        <v>873</v>
      </c>
      <c r="C25" s="60" t="s">
        <v>228</v>
      </c>
      <c r="D25" s="297">
        <v>82</v>
      </c>
      <c r="E25" s="62" t="s">
        <v>102</v>
      </c>
      <c r="F25" s="97"/>
      <c r="G25" s="97"/>
      <c r="H25" s="63"/>
      <c r="I25" s="64"/>
      <c r="J25" s="85">
        <f>INT(D25*I25)</f>
        <v>0</v>
      </c>
      <c r="K25" s="40"/>
      <c r="L25" s="67"/>
      <c r="M25" s="68"/>
      <c r="N25" s="43"/>
      <c r="O25" s="86"/>
      <c r="P25" s="93"/>
      <c r="Q25" s="46"/>
      <c r="R25" s="37"/>
    </row>
    <row r="26" spans="1:18" ht="21" customHeight="1">
      <c r="A26" s="17"/>
      <c r="B26" s="103"/>
      <c r="C26" s="48"/>
      <c r="D26" s="326"/>
      <c r="E26" s="89"/>
      <c r="F26" s="74"/>
      <c r="G26" s="74"/>
      <c r="H26" s="75"/>
      <c r="I26" s="76"/>
      <c r="J26" s="77"/>
      <c r="K26" s="25"/>
      <c r="L26" s="53"/>
      <c r="M26" s="54"/>
      <c r="N26" s="95"/>
      <c r="O26" s="96"/>
      <c r="P26" s="79"/>
      <c r="Q26" s="31"/>
      <c r="R26" s="58"/>
    </row>
    <row r="27" spans="1:18" ht="21" customHeight="1">
      <c r="A27" s="13">
        <v>11</v>
      </c>
      <c r="B27" s="378" t="s">
        <v>118</v>
      </c>
      <c r="C27" s="60" t="s">
        <v>229</v>
      </c>
      <c r="D27" s="297">
        <v>38</v>
      </c>
      <c r="E27" s="62" t="s">
        <v>102</v>
      </c>
      <c r="F27" s="97"/>
      <c r="G27" s="97"/>
      <c r="H27" s="84"/>
      <c r="I27" s="64"/>
      <c r="J27" s="85">
        <f>INT(D27*I27)</f>
        <v>0</v>
      </c>
      <c r="K27" s="40"/>
      <c r="L27" s="67"/>
      <c r="M27" s="68"/>
      <c r="N27" s="105"/>
      <c r="O27" s="86"/>
      <c r="P27" s="93"/>
      <c r="Q27" s="46"/>
      <c r="R27" s="37"/>
    </row>
    <row r="28" spans="1:18" ht="21" customHeight="1">
      <c r="A28" s="17"/>
      <c r="B28" s="103"/>
      <c r="C28" s="48"/>
      <c r="D28" s="326"/>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f>INT(D29*I29)</f>
        <v>0</v>
      </c>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f>INT(D31*I31)</f>
        <v>0</v>
      </c>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f>INT(D33*I33)</f>
        <v>0</v>
      </c>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f>INT(D35*I35)</f>
        <v>0</v>
      </c>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f>INT(D37*I37)</f>
        <v>0</v>
      </c>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f>INT(D39*I39)</f>
        <v>0</v>
      </c>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f>INT(D41*I41)</f>
        <v>0</v>
      </c>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f>INT(D43*I43)</f>
        <v>0</v>
      </c>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f>SUM(J6:J43)</f>
        <v>0</v>
      </c>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c r="B47" s="33"/>
      <c r="C47" s="34"/>
      <c r="D47" s="35"/>
      <c r="E47" s="36"/>
      <c r="F47" s="36"/>
      <c r="G47" s="36"/>
      <c r="H47" s="37"/>
      <c r="I47" s="38"/>
      <c r="J47" s="39">
        <f>INT(D47*I47)</f>
        <v>0</v>
      </c>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c r="B49" s="59"/>
      <c r="C49" s="60"/>
      <c r="D49" s="61"/>
      <c r="E49" s="62"/>
      <c r="F49" s="62"/>
      <c r="G49" s="62"/>
      <c r="H49" s="63"/>
      <c r="I49" s="64"/>
      <c r="J49" s="85">
        <f>INT(D49*I49)</f>
        <v>0</v>
      </c>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80"/>
      <c r="B51" s="81"/>
      <c r="C51" s="60"/>
      <c r="D51" s="82"/>
      <c r="E51" s="62"/>
      <c r="F51" s="83"/>
      <c r="G51" s="83"/>
      <c r="H51" s="84"/>
      <c r="I51" s="64"/>
      <c r="J51" s="85">
        <f>INT(D51*I51)</f>
        <v>0</v>
      </c>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c r="B53" s="81"/>
      <c r="C53" s="60"/>
      <c r="D53" s="90"/>
      <c r="E53" s="62"/>
      <c r="F53" s="62"/>
      <c r="G53" s="62"/>
      <c r="H53" s="84"/>
      <c r="I53" s="64"/>
      <c r="J53" s="85">
        <f>INT(D53*I53)</f>
        <v>0</v>
      </c>
      <c r="K53" s="40"/>
      <c r="L53" s="67"/>
      <c r="M53" s="68"/>
      <c r="N53" s="69"/>
      <c r="O53" s="86"/>
      <c r="P53" s="87"/>
      <c r="Q53" s="46"/>
      <c r="R53" s="37"/>
    </row>
    <row r="54" spans="1:18" ht="21" customHeight="1">
      <c r="A54" s="17"/>
      <c r="B54" s="72"/>
      <c r="C54" s="48"/>
      <c r="D54" s="91"/>
      <c r="E54" s="89"/>
      <c r="F54" s="89"/>
      <c r="G54" s="89"/>
      <c r="H54" s="58"/>
      <c r="I54" s="76"/>
      <c r="J54" s="77"/>
      <c r="K54" s="25"/>
      <c r="L54" s="53"/>
      <c r="M54" s="54"/>
      <c r="N54" s="92"/>
      <c r="O54" s="56"/>
      <c r="P54" s="79"/>
      <c r="Q54" s="31"/>
      <c r="R54" s="58"/>
    </row>
    <row r="55" spans="1:18" ht="21" customHeight="1">
      <c r="A55" s="80"/>
      <c r="B55" s="81"/>
      <c r="C55" s="60"/>
      <c r="D55" s="61"/>
      <c r="E55" s="62"/>
      <c r="F55" s="62"/>
      <c r="G55" s="62"/>
      <c r="H55" s="84"/>
      <c r="I55" s="64"/>
      <c r="J55" s="85">
        <f>INT(D55*I55)</f>
        <v>0</v>
      </c>
      <c r="K55" s="40"/>
      <c r="L55" s="67"/>
      <c r="M55" s="68"/>
      <c r="N55" s="69"/>
      <c r="O55" s="86"/>
      <c r="P55" s="93"/>
      <c r="Q55" s="46"/>
      <c r="R55" s="37"/>
    </row>
    <row r="56" spans="1:18" ht="21" customHeight="1">
      <c r="A56" s="17"/>
      <c r="B56" s="72"/>
      <c r="C56" s="48"/>
      <c r="D56" s="91"/>
      <c r="E56" s="89"/>
      <c r="F56" s="89"/>
      <c r="G56" s="89"/>
      <c r="H56" s="94"/>
      <c r="I56" s="76"/>
      <c r="J56" s="77"/>
      <c r="K56" s="25"/>
      <c r="L56" s="53"/>
      <c r="M56" s="54"/>
      <c r="N56" s="92"/>
      <c r="O56" s="56"/>
      <c r="P56" s="79"/>
      <c r="Q56" s="31"/>
      <c r="R56" s="58"/>
    </row>
    <row r="57" spans="1:18" ht="21" customHeight="1">
      <c r="A57" s="13"/>
      <c r="B57" s="81"/>
      <c r="C57" s="60"/>
      <c r="D57" s="61"/>
      <c r="E57" s="62"/>
      <c r="F57" s="62"/>
      <c r="G57" s="62"/>
      <c r="H57" s="37"/>
      <c r="I57" s="64"/>
      <c r="J57" s="85">
        <f>INT(D57*I57)</f>
        <v>0</v>
      </c>
      <c r="K57" s="40"/>
      <c r="L57" s="67"/>
      <c r="M57" s="68"/>
      <c r="N57" s="69"/>
      <c r="O57" s="86"/>
      <c r="P57" s="93"/>
      <c r="Q57" s="46"/>
      <c r="R57" s="37"/>
    </row>
    <row r="58" spans="1:18" ht="21" customHeight="1">
      <c r="A58" s="18"/>
      <c r="B58" s="72"/>
      <c r="C58" s="48"/>
      <c r="D58" s="91"/>
      <c r="E58" s="89"/>
      <c r="F58" s="74"/>
      <c r="G58" s="74"/>
      <c r="H58" s="94"/>
      <c r="I58" s="76"/>
      <c r="J58" s="77"/>
      <c r="K58" s="25"/>
      <c r="L58" s="53"/>
      <c r="M58" s="54"/>
      <c r="N58" s="95"/>
      <c r="O58" s="96"/>
      <c r="P58" s="79"/>
      <c r="Q58" s="31"/>
      <c r="R58" s="58"/>
    </row>
    <row r="59" spans="1:18" ht="21" customHeight="1">
      <c r="A59" s="13"/>
      <c r="B59" s="81"/>
      <c r="C59" s="14"/>
      <c r="D59" s="61"/>
      <c r="E59" s="62"/>
      <c r="F59" s="97"/>
      <c r="G59" s="97"/>
      <c r="H59" s="98"/>
      <c r="I59" s="64"/>
      <c r="J59" s="85">
        <f>INT(D59*I59)</f>
        <v>0</v>
      </c>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c r="B61" s="81"/>
      <c r="C61" s="60"/>
      <c r="D61" s="61"/>
      <c r="E61" s="62"/>
      <c r="F61" s="97"/>
      <c r="G61" s="97"/>
      <c r="H61" s="100"/>
      <c r="I61" s="64"/>
      <c r="J61" s="85">
        <f>INT(D61*I61)</f>
        <v>0</v>
      </c>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c r="B63" s="81"/>
      <c r="C63" s="60"/>
      <c r="D63" s="61"/>
      <c r="E63" s="62"/>
      <c r="F63" s="97"/>
      <c r="G63" s="97"/>
      <c r="H63" s="63"/>
      <c r="I63" s="64"/>
      <c r="J63" s="85">
        <f>INT(D63*I63)</f>
        <v>0</v>
      </c>
      <c r="K63" s="40"/>
      <c r="L63" s="67"/>
      <c r="M63" s="68"/>
      <c r="N63" s="101"/>
      <c r="O63" s="86"/>
      <c r="P63" s="102"/>
      <c r="Q63" s="46"/>
      <c r="R63" s="37"/>
    </row>
    <row r="64" spans="1:18" ht="21" customHeight="1">
      <c r="A64" s="17"/>
      <c r="B64" s="72"/>
      <c r="C64" s="48"/>
      <c r="D64" s="99"/>
      <c r="E64" s="89"/>
      <c r="F64" s="89"/>
      <c r="G64" s="89"/>
      <c r="H64" s="58"/>
      <c r="I64" s="76"/>
      <c r="J64" s="77"/>
      <c r="K64" s="25"/>
      <c r="L64" s="53"/>
      <c r="M64" s="54"/>
      <c r="N64" s="92"/>
      <c r="O64" s="56"/>
      <c r="P64" s="79"/>
      <c r="Q64" s="31"/>
      <c r="R64" s="58"/>
    </row>
    <row r="65" spans="1:18" ht="21" customHeight="1">
      <c r="A65" s="13"/>
      <c r="B65" s="81"/>
      <c r="C65" s="60"/>
      <c r="D65" s="61"/>
      <c r="E65" s="62"/>
      <c r="F65" s="62"/>
      <c r="G65" s="62"/>
      <c r="H65" s="37"/>
      <c r="I65" s="64"/>
      <c r="J65" s="85">
        <f>INT(D65*I65)</f>
        <v>0</v>
      </c>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c r="B67" s="81"/>
      <c r="C67" s="60"/>
      <c r="D67" s="61"/>
      <c r="E67" s="62"/>
      <c r="F67" s="97"/>
      <c r="G67" s="97"/>
      <c r="H67" s="63"/>
      <c r="I67" s="64"/>
      <c r="J67" s="85">
        <f>INT(D67*I67)</f>
        <v>0</v>
      </c>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c r="B69" s="81"/>
      <c r="C69" s="60"/>
      <c r="D69" s="61"/>
      <c r="E69" s="62"/>
      <c r="F69" s="97"/>
      <c r="G69" s="97"/>
      <c r="H69" s="63"/>
      <c r="I69" s="64"/>
      <c r="J69" s="85">
        <f>INT(D69*I69)</f>
        <v>0</v>
      </c>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c r="B71" s="104"/>
      <c r="C71" s="60"/>
      <c r="D71" s="61"/>
      <c r="E71" s="62"/>
      <c r="F71" s="97"/>
      <c r="G71" s="97"/>
      <c r="H71" s="84"/>
      <c r="I71" s="64"/>
      <c r="J71" s="85">
        <f>INT(D71*I71)</f>
        <v>0</v>
      </c>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c r="B73" s="104"/>
      <c r="C73" s="60"/>
      <c r="D73" s="61"/>
      <c r="E73" s="62"/>
      <c r="F73" s="108"/>
      <c r="G73" s="108"/>
      <c r="H73" s="37"/>
      <c r="I73" s="64"/>
      <c r="J73" s="85">
        <f>INT(D73*I73)</f>
        <v>0</v>
      </c>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f>INT(D75*I75)</f>
        <v>0</v>
      </c>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f>INT(D77*I77)</f>
        <v>0</v>
      </c>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f>INT(D79*I79)</f>
        <v>0</v>
      </c>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f>INT(D81*I81)</f>
        <v>0</v>
      </c>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f>INT(D83*I83)</f>
        <v>0</v>
      </c>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f>INT(D85*I85)</f>
        <v>0</v>
      </c>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f>INT(D87*I87)</f>
        <v>0</v>
      </c>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t="s">
        <v>18</v>
      </c>
      <c r="C89" s="125"/>
      <c r="D89" s="126"/>
      <c r="E89" s="127"/>
      <c r="F89" s="128"/>
      <c r="G89" s="128"/>
      <c r="H89" s="129"/>
      <c r="I89" s="130"/>
      <c r="J89" s="131">
        <f>SUM(J50:J87)</f>
        <v>0</v>
      </c>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zoomScale="60" zoomScaleNormal="100" workbookViewId="0">
      <selection activeCell="D7" sqref="D7:D24"/>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t="s">
        <v>1055</v>
      </c>
      <c r="B3" s="33" t="s">
        <v>673</v>
      </c>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15">
        <v>1</v>
      </c>
      <c r="B7" s="33" t="s">
        <v>888</v>
      </c>
      <c r="C7" s="60"/>
      <c r="D7" s="328">
        <v>1</v>
      </c>
      <c r="E7" s="62" t="s">
        <v>127</v>
      </c>
      <c r="F7" s="83"/>
      <c r="G7" s="83"/>
      <c r="H7" s="84"/>
      <c r="I7" s="64"/>
      <c r="J7" s="85">
        <f>INT(D7*I7)</f>
        <v>0</v>
      </c>
      <c r="K7" s="40"/>
      <c r="L7" s="67"/>
      <c r="M7" s="68"/>
      <c r="N7" s="43"/>
      <c r="O7" s="86"/>
      <c r="P7" s="87"/>
      <c r="Q7" s="46"/>
      <c r="R7" s="37"/>
    </row>
    <row r="8" spans="1:18" ht="21" customHeight="1">
      <c r="A8" s="71"/>
      <c r="B8" s="72"/>
      <c r="C8" s="48"/>
      <c r="D8" s="306"/>
      <c r="E8" s="89"/>
      <c r="F8" s="89"/>
      <c r="G8" s="89"/>
      <c r="H8" s="75"/>
      <c r="I8" s="76"/>
      <c r="J8" s="77"/>
      <c r="K8" s="25"/>
      <c r="L8" s="53"/>
      <c r="M8" s="54"/>
      <c r="N8" s="55"/>
      <c r="O8" s="56"/>
      <c r="P8" s="79"/>
      <c r="Q8" s="31"/>
      <c r="R8" s="58"/>
    </row>
    <row r="9" spans="1:18" ht="21" customHeight="1">
      <c r="A9" s="15">
        <v>2</v>
      </c>
      <c r="B9" s="33" t="s">
        <v>931</v>
      </c>
      <c r="C9" s="60"/>
      <c r="D9" s="328">
        <v>1</v>
      </c>
      <c r="E9" s="62" t="s">
        <v>127</v>
      </c>
      <c r="F9" s="62"/>
      <c r="G9" s="62"/>
      <c r="H9" s="84"/>
      <c r="I9" s="64"/>
      <c r="J9" s="85">
        <f>INT(D9*I9)</f>
        <v>0</v>
      </c>
      <c r="K9" s="40"/>
      <c r="L9" s="67"/>
      <c r="M9" s="68"/>
      <c r="N9" s="69"/>
      <c r="O9" s="86"/>
      <c r="P9" s="87"/>
      <c r="Q9" s="46"/>
      <c r="R9" s="37"/>
    </row>
    <row r="10" spans="1:18" ht="21" customHeight="1">
      <c r="A10" s="17"/>
      <c r="B10" s="72"/>
      <c r="C10" s="48"/>
      <c r="D10" s="306"/>
      <c r="E10" s="89"/>
      <c r="F10" s="89"/>
      <c r="G10" s="89"/>
      <c r="H10" s="58"/>
      <c r="I10" s="76"/>
      <c r="J10" s="77"/>
      <c r="K10" s="25"/>
      <c r="L10" s="53"/>
      <c r="M10" s="54"/>
      <c r="N10" s="92"/>
      <c r="O10" s="56"/>
      <c r="P10" s="79"/>
      <c r="Q10" s="31"/>
      <c r="R10" s="58"/>
    </row>
    <row r="11" spans="1:18" ht="21" customHeight="1">
      <c r="A11" s="15">
        <v>3</v>
      </c>
      <c r="B11" s="33" t="s">
        <v>948</v>
      </c>
      <c r="C11" s="60"/>
      <c r="D11" s="328">
        <v>1</v>
      </c>
      <c r="E11" s="62" t="s">
        <v>127</v>
      </c>
      <c r="F11" s="62"/>
      <c r="G11" s="62"/>
      <c r="H11" s="84"/>
      <c r="I11" s="64"/>
      <c r="J11" s="85">
        <f>INT(D11*I11)</f>
        <v>0</v>
      </c>
      <c r="K11" s="40"/>
      <c r="L11" s="67"/>
      <c r="M11" s="68"/>
      <c r="N11" s="69"/>
      <c r="O11" s="86"/>
      <c r="P11" s="93"/>
      <c r="Q11" s="46"/>
      <c r="R11" s="37"/>
    </row>
    <row r="12" spans="1:18" ht="21" customHeight="1">
      <c r="A12" s="17"/>
      <c r="B12" s="72"/>
      <c r="C12" s="48"/>
      <c r="D12" s="306"/>
      <c r="E12" s="89"/>
      <c r="F12" s="89"/>
      <c r="G12" s="89"/>
      <c r="H12" s="94"/>
      <c r="I12" s="76"/>
      <c r="J12" s="77"/>
      <c r="K12" s="25"/>
      <c r="L12" s="53"/>
      <c r="M12" s="54"/>
      <c r="N12" s="92"/>
      <c r="O12" s="56"/>
      <c r="P12" s="79"/>
      <c r="Q12" s="31"/>
      <c r="R12" s="58"/>
    </row>
    <row r="13" spans="1:18" ht="21" customHeight="1">
      <c r="A13" s="340">
        <v>4</v>
      </c>
      <c r="B13" s="33" t="s">
        <v>959</v>
      </c>
      <c r="C13" s="60"/>
      <c r="D13" s="328">
        <v>1</v>
      </c>
      <c r="E13" s="62" t="s">
        <v>127</v>
      </c>
      <c r="F13" s="62"/>
      <c r="G13" s="62"/>
      <c r="H13" s="37"/>
      <c r="I13" s="64"/>
      <c r="J13" s="85">
        <f>INT(D13*I13)</f>
        <v>0</v>
      </c>
      <c r="K13" s="40"/>
      <c r="L13" s="67"/>
      <c r="M13" s="68"/>
      <c r="N13" s="69"/>
      <c r="O13" s="86"/>
      <c r="P13" s="93"/>
      <c r="Q13" s="46"/>
      <c r="R13" s="37"/>
    </row>
    <row r="14" spans="1:18" ht="21" customHeight="1">
      <c r="A14" s="18"/>
      <c r="B14" s="72"/>
      <c r="C14" s="48"/>
      <c r="D14" s="306"/>
      <c r="E14" s="89"/>
      <c r="F14" s="74"/>
      <c r="G14" s="74"/>
      <c r="H14" s="94"/>
      <c r="I14" s="76"/>
      <c r="J14" s="77"/>
      <c r="K14" s="25"/>
      <c r="L14" s="53"/>
      <c r="M14" s="54"/>
      <c r="N14" s="95"/>
      <c r="O14" s="96"/>
      <c r="P14" s="79"/>
      <c r="Q14" s="31"/>
      <c r="R14" s="58"/>
    </row>
    <row r="15" spans="1:18" ht="21" customHeight="1">
      <c r="A15" s="15">
        <v>5</v>
      </c>
      <c r="B15" s="33" t="s">
        <v>973</v>
      </c>
      <c r="C15" s="14"/>
      <c r="D15" s="328">
        <v>1</v>
      </c>
      <c r="E15" s="62" t="s">
        <v>127</v>
      </c>
      <c r="F15" s="97"/>
      <c r="G15" s="97"/>
      <c r="H15" s="98"/>
      <c r="I15" s="64"/>
      <c r="J15" s="85">
        <f>INT(D15*I15)</f>
        <v>0</v>
      </c>
      <c r="K15" s="40"/>
      <c r="L15" s="67"/>
      <c r="M15" s="68"/>
      <c r="N15" s="43"/>
      <c r="O15" s="86"/>
      <c r="P15" s="93"/>
      <c r="Q15" s="46"/>
      <c r="R15" s="37"/>
    </row>
    <row r="16" spans="1:18" ht="21" customHeight="1">
      <c r="A16" s="17"/>
      <c r="B16" s="72"/>
      <c r="C16" s="48"/>
      <c r="D16" s="326"/>
      <c r="E16" s="89"/>
      <c r="F16" s="74"/>
      <c r="G16" s="74"/>
      <c r="H16" s="22"/>
      <c r="I16" s="76"/>
      <c r="J16" s="77"/>
      <c r="K16" s="25"/>
      <c r="L16" s="53"/>
      <c r="M16" s="54"/>
      <c r="N16" s="95"/>
      <c r="O16" s="96"/>
      <c r="P16" s="79"/>
      <c r="Q16" s="31"/>
      <c r="R16" s="58"/>
    </row>
    <row r="17" spans="1:18" ht="21" customHeight="1">
      <c r="A17" s="15">
        <v>6</v>
      </c>
      <c r="B17" s="33" t="s">
        <v>1013</v>
      </c>
      <c r="C17" s="60"/>
      <c r="D17" s="328">
        <v>1</v>
      </c>
      <c r="E17" s="62" t="s">
        <v>127</v>
      </c>
      <c r="F17" s="97"/>
      <c r="G17" s="97"/>
      <c r="H17" s="100"/>
      <c r="I17" s="64"/>
      <c r="J17" s="85">
        <f>INT(D17*I17)</f>
        <v>0</v>
      </c>
      <c r="K17" s="40"/>
      <c r="L17" s="67"/>
      <c r="M17" s="68"/>
      <c r="N17" s="43"/>
      <c r="O17" s="86"/>
      <c r="P17" s="93"/>
      <c r="Q17" s="46"/>
      <c r="R17" s="37"/>
    </row>
    <row r="18" spans="1:18" ht="21" customHeight="1">
      <c r="A18" s="18"/>
      <c r="B18" s="72"/>
      <c r="C18" s="48"/>
      <c r="D18" s="326"/>
      <c r="E18" s="89"/>
      <c r="F18" s="74"/>
      <c r="G18" s="74"/>
      <c r="H18" s="22"/>
      <c r="I18" s="76"/>
      <c r="J18" s="77"/>
      <c r="K18" s="25"/>
      <c r="L18" s="53"/>
      <c r="M18" s="54"/>
      <c r="N18" s="95"/>
      <c r="O18" s="96"/>
      <c r="P18" s="79"/>
      <c r="Q18" s="31"/>
      <c r="R18" s="58"/>
    </row>
    <row r="19" spans="1:18" ht="21" customHeight="1">
      <c r="A19" s="15">
        <v>7</v>
      </c>
      <c r="B19" s="33" t="s">
        <v>1025</v>
      </c>
      <c r="C19" s="60"/>
      <c r="D19" s="328">
        <v>1</v>
      </c>
      <c r="E19" s="62" t="s">
        <v>127</v>
      </c>
      <c r="F19" s="97"/>
      <c r="G19" s="97"/>
      <c r="H19" s="63"/>
      <c r="I19" s="64"/>
      <c r="J19" s="85">
        <f>INT(D19*I19)</f>
        <v>0</v>
      </c>
      <c r="K19" s="40"/>
      <c r="L19" s="67"/>
      <c r="M19" s="68"/>
      <c r="N19" s="101"/>
      <c r="O19" s="86"/>
      <c r="P19" s="102"/>
      <c r="Q19" s="46"/>
      <c r="R19" s="37"/>
    </row>
    <row r="20" spans="1:18" ht="21" customHeight="1">
      <c r="A20" s="17"/>
      <c r="B20" s="72"/>
      <c r="C20" s="48"/>
      <c r="D20" s="326"/>
      <c r="E20" s="89"/>
      <c r="F20" s="89"/>
      <c r="G20" s="89"/>
      <c r="H20" s="58"/>
      <c r="I20" s="76"/>
      <c r="J20" s="77"/>
      <c r="K20" s="25"/>
      <c r="L20" s="53"/>
      <c r="M20" s="54"/>
      <c r="N20" s="92"/>
      <c r="O20" s="56"/>
      <c r="P20" s="79"/>
      <c r="Q20" s="31"/>
      <c r="R20" s="58"/>
    </row>
    <row r="21" spans="1:18" ht="21" customHeight="1">
      <c r="A21" s="340">
        <v>8</v>
      </c>
      <c r="B21" s="33" t="s">
        <v>1039</v>
      </c>
      <c r="C21" s="60"/>
      <c r="D21" s="328">
        <v>1</v>
      </c>
      <c r="E21" s="62" t="s">
        <v>127</v>
      </c>
      <c r="F21" s="62"/>
      <c r="G21" s="62"/>
      <c r="H21" s="37"/>
      <c r="I21" s="64"/>
      <c r="J21" s="85">
        <f>INT(D21*I21)</f>
        <v>0</v>
      </c>
      <c r="K21" s="40"/>
      <c r="L21" s="67"/>
      <c r="M21" s="68"/>
      <c r="N21" s="69"/>
      <c r="O21" s="86"/>
      <c r="P21" s="93"/>
      <c r="Q21" s="46"/>
      <c r="R21" s="37"/>
    </row>
    <row r="22" spans="1:18" ht="21" customHeight="1">
      <c r="A22" s="18"/>
      <c r="B22" s="72"/>
      <c r="C22" s="48"/>
      <c r="D22" s="306"/>
      <c r="E22" s="89"/>
      <c r="F22" s="74"/>
      <c r="G22" s="74"/>
      <c r="H22" s="22"/>
      <c r="I22" s="76"/>
      <c r="J22" s="77"/>
      <c r="K22" s="25"/>
      <c r="L22" s="53"/>
      <c r="M22" s="54"/>
      <c r="N22" s="78"/>
      <c r="O22" s="96"/>
      <c r="P22" s="79"/>
      <c r="Q22" s="31"/>
      <c r="R22" s="58"/>
    </row>
    <row r="23" spans="1:18" ht="21" customHeight="1">
      <c r="A23" s="15">
        <v>9</v>
      </c>
      <c r="B23" s="33" t="s">
        <v>1043</v>
      </c>
      <c r="C23" s="60"/>
      <c r="D23" s="328">
        <v>1</v>
      </c>
      <c r="E23" s="62" t="s">
        <v>127</v>
      </c>
      <c r="F23" s="97"/>
      <c r="G23" s="97"/>
      <c r="H23" s="63"/>
      <c r="I23" s="64"/>
      <c r="J23" s="85">
        <f>INT(D23*I23)</f>
        <v>0</v>
      </c>
      <c r="K23" s="40"/>
      <c r="L23" s="67"/>
      <c r="M23" s="68"/>
      <c r="N23" s="43"/>
      <c r="O23" s="86"/>
      <c r="P23" s="93"/>
      <c r="Q23" s="46"/>
      <c r="R23" s="37"/>
    </row>
    <row r="24" spans="1:18" ht="21" customHeight="1">
      <c r="A24" s="18"/>
      <c r="B24" s="72"/>
      <c r="C24" s="48"/>
      <c r="D24" s="326"/>
      <c r="E24" s="89"/>
      <c r="F24" s="74"/>
      <c r="G24" s="74"/>
      <c r="H24" s="22"/>
      <c r="I24" s="76"/>
      <c r="J24" s="77"/>
      <c r="K24" s="25"/>
      <c r="L24" s="53"/>
      <c r="M24" s="54"/>
      <c r="N24" s="78"/>
      <c r="O24" s="96"/>
      <c r="P24" s="79"/>
      <c r="Q24" s="31"/>
      <c r="R24" s="58"/>
    </row>
    <row r="25" spans="1:18" ht="21" customHeight="1">
      <c r="A25" s="13"/>
      <c r="B25" s="81"/>
      <c r="C25" s="60"/>
      <c r="D25" s="61"/>
      <c r="E25" s="62"/>
      <c r="F25" s="97"/>
      <c r="G25" s="97"/>
      <c r="H25" s="63"/>
      <c r="I25" s="64"/>
      <c r="J25" s="85">
        <f>INT(D25*I25)</f>
        <v>0</v>
      </c>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c r="B27" s="104"/>
      <c r="C27" s="60"/>
      <c r="D27" s="61"/>
      <c r="E27" s="62"/>
      <c r="F27" s="97"/>
      <c r="G27" s="97"/>
      <c r="H27" s="84"/>
      <c r="I27" s="64"/>
      <c r="J27" s="85">
        <f>INT(D27*I27)</f>
        <v>0</v>
      </c>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f>INT(D29*I29)</f>
        <v>0</v>
      </c>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f>INT(D31*I31)</f>
        <v>0</v>
      </c>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f>INT(D33*I33)</f>
        <v>0</v>
      </c>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f>INT(D35*I35)</f>
        <v>0</v>
      </c>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f>INT(D37*I37)</f>
        <v>0</v>
      </c>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f>INT(D39*I39)</f>
        <v>0</v>
      </c>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f>INT(D41*I41)</f>
        <v>0</v>
      </c>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f>INT(D43*I43)</f>
        <v>0</v>
      </c>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c r="C45" s="125"/>
      <c r="D45" s="126"/>
      <c r="E45" s="127"/>
      <c r="F45" s="128"/>
      <c r="G45" s="128"/>
      <c r="H45" s="129"/>
      <c r="I45" s="130"/>
      <c r="J45" s="131">
        <f>SUM(J6:J43)</f>
        <v>0</v>
      </c>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c r="B47" s="33"/>
      <c r="C47" s="34"/>
      <c r="D47" s="35"/>
      <c r="E47" s="36"/>
      <c r="F47" s="36"/>
      <c r="G47" s="36"/>
      <c r="H47" s="37"/>
      <c r="I47" s="38"/>
      <c r="J47" s="39">
        <f>INT(D47*I47)</f>
        <v>0</v>
      </c>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c r="B49" s="59"/>
      <c r="C49" s="60"/>
      <c r="D49" s="61"/>
      <c r="E49" s="62"/>
      <c r="F49" s="62"/>
      <c r="G49" s="62"/>
      <c r="H49" s="63"/>
      <c r="I49" s="64"/>
      <c r="J49" s="85">
        <f>INT(D49*I49)</f>
        <v>0</v>
      </c>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80"/>
      <c r="B51" s="81"/>
      <c r="C51" s="60"/>
      <c r="D51" s="82"/>
      <c r="E51" s="62"/>
      <c r="F51" s="83"/>
      <c r="G51" s="83"/>
      <c r="H51" s="84"/>
      <c r="I51" s="64"/>
      <c r="J51" s="85">
        <f>INT(D51*I51)</f>
        <v>0</v>
      </c>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c r="B53" s="81"/>
      <c r="C53" s="60"/>
      <c r="D53" s="90"/>
      <c r="E53" s="62"/>
      <c r="F53" s="62"/>
      <c r="G53" s="62"/>
      <c r="H53" s="84"/>
      <c r="I53" s="64"/>
      <c r="J53" s="85">
        <f>INT(D53*I53)</f>
        <v>0</v>
      </c>
      <c r="K53" s="40"/>
      <c r="L53" s="67"/>
      <c r="M53" s="68"/>
      <c r="N53" s="69"/>
      <c r="O53" s="86"/>
      <c r="P53" s="87"/>
      <c r="Q53" s="46"/>
      <c r="R53" s="37"/>
    </row>
    <row r="54" spans="1:18" ht="21" customHeight="1">
      <c r="A54" s="17"/>
      <c r="B54" s="72"/>
      <c r="C54" s="48"/>
      <c r="D54" s="91"/>
      <c r="E54" s="89"/>
      <c r="F54" s="89"/>
      <c r="G54" s="89"/>
      <c r="H54" s="58"/>
      <c r="I54" s="76"/>
      <c r="J54" s="77"/>
      <c r="K54" s="25"/>
      <c r="L54" s="53"/>
      <c r="M54" s="54"/>
      <c r="N54" s="92"/>
      <c r="O54" s="56"/>
      <c r="P54" s="79"/>
      <c r="Q54" s="31"/>
      <c r="R54" s="58"/>
    </row>
    <row r="55" spans="1:18" ht="21" customHeight="1">
      <c r="A55" s="80"/>
      <c r="B55" s="81"/>
      <c r="C55" s="60"/>
      <c r="D55" s="61"/>
      <c r="E55" s="62"/>
      <c r="F55" s="62"/>
      <c r="G55" s="62"/>
      <c r="H55" s="84"/>
      <c r="I55" s="64"/>
      <c r="J55" s="85">
        <f>INT(D55*I55)</f>
        <v>0</v>
      </c>
      <c r="K55" s="40"/>
      <c r="L55" s="67"/>
      <c r="M55" s="68"/>
      <c r="N55" s="69"/>
      <c r="O55" s="86"/>
      <c r="P55" s="93"/>
      <c r="Q55" s="46"/>
      <c r="R55" s="37"/>
    </row>
    <row r="56" spans="1:18" ht="21" customHeight="1">
      <c r="A56" s="17"/>
      <c r="B56" s="72"/>
      <c r="C56" s="48"/>
      <c r="D56" s="91"/>
      <c r="E56" s="89"/>
      <c r="F56" s="89"/>
      <c r="G56" s="89"/>
      <c r="H56" s="94"/>
      <c r="I56" s="76"/>
      <c r="J56" s="77"/>
      <c r="K56" s="25"/>
      <c r="L56" s="53"/>
      <c r="M56" s="54"/>
      <c r="N56" s="92"/>
      <c r="O56" s="56"/>
      <c r="P56" s="79"/>
      <c r="Q56" s="31"/>
      <c r="R56" s="58"/>
    </row>
    <row r="57" spans="1:18" ht="21" customHeight="1">
      <c r="A57" s="13"/>
      <c r="B57" s="81"/>
      <c r="C57" s="60"/>
      <c r="D57" s="61"/>
      <c r="E57" s="62"/>
      <c r="F57" s="62"/>
      <c r="G57" s="62"/>
      <c r="H57" s="37"/>
      <c r="I57" s="64"/>
      <c r="J57" s="85">
        <f>INT(D57*I57)</f>
        <v>0</v>
      </c>
      <c r="K57" s="40"/>
      <c r="L57" s="67"/>
      <c r="M57" s="68"/>
      <c r="N57" s="69"/>
      <c r="O57" s="86"/>
      <c r="P57" s="93"/>
      <c r="Q57" s="46"/>
      <c r="R57" s="37"/>
    </row>
    <row r="58" spans="1:18" ht="21" customHeight="1">
      <c r="A58" s="18"/>
      <c r="B58" s="72"/>
      <c r="C58" s="48"/>
      <c r="D58" s="91"/>
      <c r="E58" s="89"/>
      <c r="F58" s="74"/>
      <c r="G58" s="74"/>
      <c r="H58" s="94"/>
      <c r="I58" s="76"/>
      <c r="J58" s="77"/>
      <c r="K58" s="25"/>
      <c r="L58" s="53"/>
      <c r="M58" s="54"/>
      <c r="N58" s="95"/>
      <c r="O58" s="96"/>
      <c r="P58" s="79"/>
      <c r="Q58" s="31"/>
      <c r="R58" s="58"/>
    </row>
    <row r="59" spans="1:18" ht="21" customHeight="1">
      <c r="A59" s="13"/>
      <c r="B59" s="81"/>
      <c r="C59" s="14"/>
      <c r="D59" s="61"/>
      <c r="E59" s="62"/>
      <c r="F59" s="97"/>
      <c r="G59" s="97"/>
      <c r="H59" s="98"/>
      <c r="I59" s="64"/>
      <c r="J59" s="85">
        <f>INT(D59*I59)</f>
        <v>0</v>
      </c>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c r="B61" s="81"/>
      <c r="C61" s="60"/>
      <c r="D61" s="61"/>
      <c r="E61" s="62"/>
      <c r="F61" s="97"/>
      <c r="G61" s="97"/>
      <c r="H61" s="100"/>
      <c r="I61" s="64"/>
      <c r="J61" s="85">
        <f>INT(D61*I61)</f>
        <v>0</v>
      </c>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c r="B63" s="81"/>
      <c r="C63" s="60"/>
      <c r="D63" s="61"/>
      <c r="E63" s="62"/>
      <c r="F63" s="97"/>
      <c r="G63" s="97"/>
      <c r="H63" s="63"/>
      <c r="I63" s="64"/>
      <c r="J63" s="85">
        <f>INT(D63*I63)</f>
        <v>0</v>
      </c>
      <c r="K63" s="40"/>
      <c r="L63" s="67"/>
      <c r="M63" s="68"/>
      <c r="N63" s="101"/>
      <c r="O63" s="86"/>
      <c r="P63" s="102"/>
      <c r="Q63" s="46"/>
      <c r="R63" s="37"/>
    </row>
    <row r="64" spans="1:18" ht="21" customHeight="1">
      <c r="A64" s="17"/>
      <c r="B64" s="72"/>
      <c r="C64" s="48"/>
      <c r="D64" s="99"/>
      <c r="E64" s="89"/>
      <c r="F64" s="89"/>
      <c r="G64" s="89"/>
      <c r="H64" s="58"/>
      <c r="I64" s="76"/>
      <c r="J64" s="77"/>
      <c r="K64" s="25"/>
      <c r="L64" s="53"/>
      <c r="M64" s="54"/>
      <c r="N64" s="92"/>
      <c r="O64" s="56"/>
      <c r="P64" s="79"/>
      <c r="Q64" s="31"/>
      <c r="R64" s="58"/>
    </row>
    <row r="65" spans="1:18" ht="21" customHeight="1">
      <c r="A65" s="13"/>
      <c r="B65" s="81"/>
      <c r="C65" s="60"/>
      <c r="D65" s="61"/>
      <c r="E65" s="62"/>
      <c r="F65" s="62"/>
      <c r="G65" s="62"/>
      <c r="H65" s="37"/>
      <c r="I65" s="64"/>
      <c r="J65" s="85">
        <f>INT(D65*I65)</f>
        <v>0</v>
      </c>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c r="B67" s="81"/>
      <c r="C67" s="60"/>
      <c r="D67" s="61"/>
      <c r="E67" s="62"/>
      <c r="F67" s="97"/>
      <c r="G67" s="97"/>
      <c r="H67" s="63"/>
      <c r="I67" s="64"/>
      <c r="J67" s="85">
        <f>INT(D67*I67)</f>
        <v>0</v>
      </c>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c r="B69" s="81"/>
      <c r="C69" s="60"/>
      <c r="D69" s="61"/>
      <c r="E69" s="62"/>
      <c r="F69" s="97"/>
      <c r="G69" s="97"/>
      <c r="H69" s="63"/>
      <c r="I69" s="64"/>
      <c r="J69" s="85">
        <f>INT(D69*I69)</f>
        <v>0</v>
      </c>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c r="B71" s="104"/>
      <c r="C71" s="60"/>
      <c r="D71" s="61"/>
      <c r="E71" s="62"/>
      <c r="F71" s="97"/>
      <c r="G71" s="97"/>
      <c r="H71" s="84"/>
      <c r="I71" s="64"/>
      <c r="J71" s="85">
        <f>INT(D71*I71)</f>
        <v>0</v>
      </c>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c r="B73" s="104"/>
      <c r="C73" s="60"/>
      <c r="D73" s="61"/>
      <c r="E73" s="62"/>
      <c r="F73" s="108"/>
      <c r="G73" s="108"/>
      <c r="H73" s="37"/>
      <c r="I73" s="64"/>
      <c r="J73" s="85">
        <f>INT(D73*I73)</f>
        <v>0</v>
      </c>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f>INT(D75*I75)</f>
        <v>0</v>
      </c>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f>INT(D77*I77)</f>
        <v>0</v>
      </c>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f>INT(D79*I79)</f>
        <v>0</v>
      </c>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f>INT(D81*I81)</f>
        <v>0</v>
      </c>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f>INT(D83*I83)</f>
        <v>0</v>
      </c>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f>INT(D85*I85)</f>
        <v>0</v>
      </c>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f>INT(D87*I87)</f>
        <v>0</v>
      </c>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t="s">
        <v>18</v>
      </c>
      <c r="C89" s="125"/>
      <c r="D89" s="126"/>
      <c r="E89" s="127"/>
      <c r="F89" s="128"/>
      <c r="G89" s="128"/>
      <c r="H89" s="129"/>
      <c r="I89" s="130"/>
      <c r="J89" s="131">
        <f>SUM(J50:J87)</f>
        <v>0</v>
      </c>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zoomScale="75" zoomScaleNormal="100" zoomScaleSheetLayoutView="75" workbookViewId="0">
      <selection activeCell="A3" sqref="A3:B3"/>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1</v>
      </c>
      <c r="B3" s="33" t="s">
        <v>888</v>
      </c>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c r="C6" s="16"/>
      <c r="D6" s="327"/>
      <c r="E6" s="74"/>
      <c r="F6" s="74"/>
      <c r="G6" s="74"/>
      <c r="H6" s="75"/>
      <c r="I6" s="140"/>
      <c r="J6" s="116"/>
      <c r="K6" s="25"/>
      <c r="L6" s="53"/>
      <c r="M6" s="54"/>
      <c r="N6" s="78"/>
      <c r="O6" s="56"/>
      <c r="P6" s="79"/>
      <c r="Q6" s="31"/>
      <c r="R6" s="58"/>
    </row>
    <row r="7" spans="1:18" ht="21" customHeight="1">
      <c r="A7" s="80">
        <v>1</v>
      </c>
      <c r="B7" s="388" t="s">
        <v>889</v>
      </c>
      <c r="C7" s="388" t="s">
        <v>893</v>
      </c>
      <c r="D7" s="328">
        <v>43</v>
      </c>
      <c r="E7" s="62" t="s">
        <v>923</v>
      </c>
      <c r="F7" s="83"/>
      <c r="G7" s="83"/>
      <c r="H7" s="84"/>
      <c r="I7" s="64"/>
      <c r="J7" s="85">
        <f>INT(D7*I7)</f>
        <v>0</v>
      </c>
      <c r="K7" s="40"/>
      <c r="L7" s="67"/>
      <c r="M7" s="68"/>
      <c r="N7" s="43"/>
      <c r="O7" s="86"/>
      <c r="P7" s="87"/>
      <c r="Q7" s="46"/>
      <c r="R7" s="37"/>
    </row>
    <row r="8" spans="1:18" ht="21" customHeight="1">
      <c r="A8" s="71"/>
      <c r="B8" s="72"/>
      <c r="C8" s="48"/>
      <c r="D8" s="306"/>
      <c r="E8" s="89"/>
      <c r="F8" s="89"/>
      <c r="G8" s="89"/>
      <c r="H8" s="75"/>
      <c r="I8" s="76"/>
      <c r="J8" s="77"/>
      <c r="K8" s="25"/>
      <c r="L8" s="53"/>
      <c r="M8" s="54"/>
      <c r="N8" s="55"/>
      <c r="O8" s="56"/>
      <c r="P8" s="79"/>
      <c r="Q8" s="31"/>
      <c r="R8" s="58"/>
    </row>
    <row r="9" spans="1:18" ht="21" customHeight="1">
      <c r="A9" s="80">
        <v>2</v>
      </c>
      <c r="B9" s="81" t="s">
        <v>899</v>
      </c>
      <c r="C9" s="388" t="s">
        <v>894</v>
      </c>
      <c r="D9" s="297">
        <v>16</v>
      </c>
      <c r="E9" s="62" t="s">
        <v>924</v>
      </c>
      <c r="F9" s="62"/>
      <c r="G9" s="62"/>
      <c r="H9" s="84"/>
      <c r="I9" s="64"/>
      <c r="J9" s="85">
        <f>INT(D9*I9)</f>
        <v>0</v>
      </c>
      <c r="K9" s="40"/>
      <c r="L9" s="67"/>
      <c r="M9" s="68"/>
      <c r="N9" s="69"/>
      <c r="O9" s="86"/>
      <c r="P9" s="87"/>
      <c r="Q9" s="46"/>
      <c r="R9" s="37"/>
    </row>
    <row r="10" spans="1:18" ht="21" customHeight="1">
      <c r="A10" s="17"/>
      <c r="B10" s="72"/>
      <c r="C10" s="48"/>
      <c r="D10" s="306"/>
      <c r="E10" s="89"/>
      <c r="F10" s="89"/>
      <c r="G10" s="89"/>
      <c r="H10" s="58"/>
      <c r="I10" s="76"/>
      <c r="J10" s="77"/>
      <c r="K10" s="25"/>
      <c r="L10" s="53"/>
      <c r="M10" s="54"/>
      <c r="N10" s="92"/>
      <c r="O10" s="56"/>
      <c r="P10" s="79"/>
      <c r="Q10" s="31"/>
      <c r="R10" s="58"/>
    </row>
    <row r="11" spans="1:18" ht="21" customHeight="1">
      <c r="A11" s="80">
        <v>3</v>
      </c>
      <c r="B11" s="81" t="s">
        <v>899</v>
      </c>
      <c r="C11" s="388" t="s">
        <v>895</v>
      </c>
      <c r="D11" s="297">
        <v>47</v>
      </c>
      <c r="E11" s="62" t="s">
        <v>924</v>
      </c>
      <c r="F11" s="62"/>
      <c r="G11" s="62"/>
      <c r="H11" s="84"/>
      <c r="I11" s="64"/>
      <c r="J11" s="85">
        <f>INT(D11*I11)</f>
        <v>0</v>
      </c>
      <c r="K11" s="40"/>
      <c r="L11" s="67"/>
      <c r="M11" s="68"/>
      <c r="N11" s="69"/>
      <c r="O11" s="86"/>
      <c r="P11" s="93"/>
      <c r="Q11" s="46"/>
      <c r="R11" s="37"/>
    </row>
    <row r="12" spans="1:18" ht="21" customHeight="1">
      <c r="A12" s="17"/>
      <c r="B12" s="72"/>
      <c r="C12" s="48"/>
      <c r="D12" s="306"/>
      <c r="E12" s="89"/>
      <c r="F12" s="89"/>
      <c r="G12" s="89"/>
      <c r="H12" s="94"/>
      <c r="I12" s="76"/>
      <c r="J12" s="77"/>
      <c r="K12" s="25"/>
      <c r="L12" s="53"/>
      <c r="M12" s="54"/>
      <c r="N12" s="92"/>
      <c r="O12" s="56"/>
      <c r="P12" s="79"/>
      <c r="Q12" s="31"/>
      <c r="R12" s="58"/>
    </row>
    <row r="13" spans="1:18" ht="21" customHeight="1">
      <c r="A13" s="13">
        <v>4</v>
      </c>
      <c r="B13" s="81" t="s">
        <v>899</v>
      </c>
      <c r="C13" s="388" t="s">
        <v>896</v>
      </c>
      <c r="D13" s="297">
        <v>2</v>
      </c>
      <c r="E13" s="62" t="s">
        <v>924</v>
      </c>
      <c r="F13" s="62"/>
      <c r="G13" s="62"/>
      <c r="H13" s="37"/>
      <c r="I13" s="64"/>
      <c r="J13" s="85">
        <f>INT(D13*I13)</f>
        <v>0</v>
      </c>
      <c r="K13" s="40"/>
      <c r="L13" s="67"/>
      <c r="M13" s="68"/>
      <c r="N13" s="69"/>
      <c r="O13" s="86"/>
      <c r="P13" s="93"/>
      <c r="Q13" s="46"/>
      <c r="R13" s="37"/>
    </row>
    <row r="14" spans="1:18" ht="21" customHeight="1">
      <c r="A14" s="18"/>
      <c r="B14" s="72"/>
      <c r="C14" s="48"/>
      <c r="D14" s="306"/>
      <c r="E14" s="89"/>
      <c r="F14" s="74"/>
      <c r="G14" s="74"/>
      <c r="H14" s="94"/>
      <c r="I14" s="76"/>
      <c r="J14" s="77"/>
      <c r="K14" s="25"/>
      <c r="L14" s="53"/>
      <c r="M14" s="54"/>
      <c r="N14" s="95"/>
      <c r="O14" s="96"/>
      <c r="P14" s="79"/>
      <c r="Q14" s="31"/>
      <c r="R14" s="58"/>
    </row>
    <row r="15" spans="1:18" ht="21" customHeight="1">
      <c r="A15" s="13">
        <v>5</v>
      </c>
      <c r="B15" s="81" t="s">
        <v>899</v>
      </c>
      <c r="C15" s="388" t="s">
        <v>897</v>
      </c>
      <c r="D15" s="297">
        <v>3</v>
      </c>
      <c r="E15" s="62" t="s">
        <v>924</v>
      </c>
      <c r="F15" s="97"/>
      <c r="G15" s="97"/>
      <c r="H15" s="98"/>
      <c r="I15" s="64"/>
      <c r="J15" s="85">
        <f>INT(D15*I15)</f>
        <v>0</v>
      </c>
      <c r="K15" s="40"/>
      <c r="L15" s="67"/>
      <c r="M15" s="68"/>
      <c r="N15" s="43"/>
      <c r="O15" s="86"/>
      <c r="P15" s="93"/>
      <c r="Q15" s="46"/>
      <c r="R15" s="37"/>
    </row>
    <row r="16" spans="1:18" ht="21" customHeight="1">
      <c r="A16" s="17"/>
      <c r="B16" s="72"/>
      <c r="C16" s="48"/>
      <c r="D16" s="326"/>
      <c r="E16" s="89"/>
      <c r="F16" s="74"/>
      <c r="G16" s="74"/>
      <c r="H16" s="22"/>
      <c r="I16" s="76"/>
      <c r="J16" s="77"/>
      <c r="K16" s="25"/>
      <c r="L16" s="53"/>
      <c r="M16" s="54"/>
      <c r="N16" s="95"/>
      <c r="O16" s="96"/>
      <c r="P16" s="79"/>
      <c r="Q16" s="31"/>
      <c r="R16" s="58"/>
    </row>
    <row r="17" spans="1:18" ht="21" customHeight="1">
      <c r="A17" s="13">
        <v>6</v>
      </c>
      <c r="B17" s="81" t="s">
        <v>899</v>
      </c>
      <c r="C17" s="388" t="s">
        <v>898</v>
      </c>
      <c r="D17" s="297">
        <v>7</v>
      </c>
      <c r="E17" s="62" t="s">
        <v>924</v>
      </c>
      <c r="F17" s="97"/>
      <c r="G17" s="97"/>
      <c r="H17" s="100"/>
      <c r="I17" s="64"/>
      <c r="J17" s="85">
        <f>INT(D17*I17)</f>
        <v>0</v>
      </c>
      <c r="K17" s="40"/>
      <c r="L17" s="67"/>
      <c r="M17" s="68"/>
      <c r="N17" s="43"/>
      <c r="O17" s="86"/>
      <c r="P17" s="93"/>
      <c r="Q17" s="46"/>
      <c r="R17" s="37"/>
    </row>
    <row r="18" spans="1:18" ht="21" customHeight="1">
      <c r="A18" s="18"/>
      <c r="B18" s="72"/>
      <c r="C18" s="48"/>
      <c r="D18" s="326"/>
      <c r="E18" s="89"/>
      <c r="F18" s="74"/>
      <c r="G18" s="74"/>
      <c r="H18" s="22"/>
      <c r="I18" s="76"/>
      <c r="J18" s="77"/>
      <c r="K18" s="25"/>
      <c r="L18" s="53"/>
      <c r="M18" s="54"/>
      <c r="N18" s="95"/>
      <c r="O18" s="96"/>
      <c r="P18" s="79"/>
      <c r="Q18" s="31"/>
      <c r="R18" s="58"/>
    </row>
    <row r="19" spans="1:18" ht="21" customHeight="1">
      <c r="A19" s="13">
        <v>7</v>
      </c>
      <c r="B19" s="81" t="s">
        <v>900</v>
      </c>
      <c r="C19" s="60" t="s">
        <v>901</v>
      </c>
      <c r="D19" s="297">
        <v>1</v>
      </c>
      <c r="E19" s="62" t="s">
        <v>925</v>
      </c>
      <c r="F19" s="97"/>
      <c r="G19" s="97"/>
      <c r="H19" s="63"/>
      <c r="I19" s="64"/>
      <c r="J19" s="85">
        <f>INT(D19*I19)</f>
        <v>0</v>
      </c>
      <c r="K19" s="40"/>
      <c r="L19" s="67"/>
      <c r="M19" s="68"/>
      <c r="N19" s="101"/>
      <c r="O19" s="86"/>
      <c r="P19" s="102"/>
      <c r="Q19" s="46"/>
      <c r="R19" s="37"/>
    </row>
    <row r="20" spans="1:18" ht="21" customHeight="1">
      <c r="A20" s="17"/>
      <c r="B20" s="72"/>
      <c r="C20" s="48"/>
      <c r="D20" s="326"/>
      <c r="E20" s="89"/>
      <c r="F20" s="89"/>
      <c r="G20" s="89"/>
      <c r="H20" s="58"/>
      <c r="I20" s="76"/>
      <c r="J20" s="77"/>
      <c r="K20" s="25"/>
      <c r="L20" s="53"/>
      <c r="M20" s="54"/>
      <c r="N20" s="92"/>
      <c r="O20" s="56"/>
      <c r="P20" s="79"/>
      <c r="Q20" s="31"/>
      <c r="R20" s="58"/>
    </row>
    <row r="21" spans="1:18" ht="21" customHeight="1">
      <c r="A21" s="13">
        <v>8</v>
      </c>
      <c r="B21" s="81" t="s">
        <v>902</v>
      </c>
      <c r="C21" s="60" t="s">
        <v>903</v>
      </c>
      <c r="D21" s="297">
        <v>1</v>
      </c>
      <c r="E21" s="62" t="s">
        <v>926</v>
      </c>
      <c r="F21" s="62"/>
      <c r="G21" s="62"/>
      <c r="H21" s="37"/>
      <c r="I21" s="64"/>
      <c r="J21" s="85">
        <f>INT(D21*I21)</f>
        <v>0</v>
      </c>
      <c r="K21" s="40"/>
      <c r="L21" s="67"/>
      <c r="M21" s="68"/>
      <c r="N21" s="69"/>
      <c r="O21" s="86"/>
      <c r="P21" s="93"/>
      <c r="Q21" s="46"/>
      <c r="R21" s="37"/>
    </row>
    <row r="22" spans="1:18" ht="21" customHeight="1">
      <c r="A22" s="18"/>
      <c r="B22" s="72"/>
      <c r="C22" s="48"/>
      <c r="D22" s="306"/>
      <c r="E22" s="89"/>
      <c r="F22" s="74"/>
      <c r="G22" s="74"/>
      <c r="H22" s="22"/>
      <c r="I22" s="76"/>
      <c r="J22" s="77"/>
      <c r="K22" s="25"/>
      <c r="L22" s="53"/>
      <c r="M22" s="54"/>
      <c r="N22" s="78"/>
      <c r="O22" s="96"/>
      <c r="P22" s="79"/>
      <c r="Q22" s="31"/>
      <c r="R22" s="58"/>
    </row>
    <row r="23" spans="1:18" ht="21" customHeight="1">
      <c r="A23" s="13">
        <v>9</v>
      </c>
      <c r="B23" s="81" t="s">
        <v>914</v>
      </c>
      <c r="C23" s="60" t="s">
        <v>904</v>
      </c>
      <c r="D23" s="297">
        <v>5</v>
      </c>
      <c r="E23" s="62" t="s">
        <v>924</v>
      </c>
      <c r="F23" s="97"/>
      <c r="G23" s="97"/>
      <c r="H23" s="63"/>
      <c r="I23" s="64"/>
      <c r="J23" s="85">
        <f>INT(D23*I23)</f>
        <v>0</v>
      </c>
      <c r="K23" s="40"/>
      <c r="L23" s="67"/>
      <c r="M23" s="68"/>
      <c r="N23" s="43"/>
      <c r="O23" s="86"/>
      <c r="P23" s="93"/>
      <c r="Q23" s="46"/>
      <c r="R23" s="37"/>
    </row>
    <row r="24" spans="1:18" ht="21" customHeight="1">
      <c r="A24" s="18"/>
      <c r="B24" s="72"/>
      <c r="C24" s="48"/>
      <c r="D24" s="326"/>
      <c r="E24" s="89"/>
      <c r="F24" s="74"/>
      <c r="G24" s="74"/>
      <c r="H24" s="22"/>
      <c r="I24" s="76"/>
      <c r="J24" s="77"/>
      <c r="K24" s="25"/>
      <c r="L24" s="53"/>
      <c r="M24" s="54"/>
      <c r="N24" s="78"/>
      <c r="O24" s="96"/>
      <c r="P24" s="79"/>
      <c r="Q24" s="31"/>
      <c r="R24" s="58"/>
    </row>
    <row r="25" spans="1:18" ht="21" customHeight="1">
      <c r="A25" s="13">
        <v>10</v>
      </c>
      <c r="B25" s="81" t="s">
        <v>899</v>
      </c>
      <c r="C25" s="60" t="s">
        <v>906</v>
      </c>
      <c r="D25" s="297">
        <v>4</v>
      </c>
      <c r="E25" s="62" t="s">
        <v>924</v>
      </c>
      <c r="F25" s="97"/>
      <c r="G25" s="97"/>
      <c r="H25" s="63"/>
      <c r="I25" s="64"/>
      <c r="J25" s="85">
        <f>INT(D25*I25)</f>
        <v>0</v>
      </c>
      <c r="K25" s="40"/>
      <c r="L25" s="67"/>
      <c r="M25" s="68"/>
      <c r="N25" s="43"/>
      <c r="O25" s="86"/>
      <c r="P25" s="93"/>
      <c r="Q25" s="46"/>
      <c r="R25" s="37"/>
    </row>
    <row r="26" spans="1:18" ht="21" customHeight="1">
      <c r="A26" s="17"/>
      <c r="B26" s="103"/>
      <c r="C26" s="48"/>
      <c r="D26" s="326"/>
      <c r="E26" s="89"/>
      <c r="F26" s="74"/>
      <c r="G26" s="74"/>
      <c r="H26" s="75"/>
      <c r="I26" s="76"/>
      <c r="J26" s="77"/>
      <c r="K26" s="25"/>
      <c r="L26" s="53"/>
      <c r="M26" s="54"/>
      <c r="N26" s="95"/>
      <c r="O26" s="96"/>
      <c r="P26" s="79"/>
      <c r="Q26" s="31"/>
      <c r="R26" s="58"/>
    </row>
    <row r="27" spans="1:18" ht="21" customHeight="1">
      <c r="A27" s="13">
        <v>11</v>
      </c>
      <c r="B27" s="104" t="s">
        <v>899</v>
      </c>
      <c r="C27" s="60" t="s">
        <v>905</v>
      </c>
      <c r="D27" s="297">
        <v>1</v>
      </c>
      <c r="E27" s="62" t="s">
        <v>924</v>
      </c>
      <c r="F27" s="97"/>
      <c r="G27" s="97"/>
      <c r="H27" s="84"/>
      <c r="I27" s="64"/>
      <c r="J27" s="85">
        <f>INT(D27*I27)</f>
        <v>0</v>
      </c>
      <c r="K27" s="40"/>
      <c r="L27" s="67"/>
      <c r="M27" s="68"/>
      <c r="N27" s="105"/>
      <c r="O27" s="86"/>
      <c r="P27" s="93"/>
      <c r="Q27" s="46"/>
      <c r="R27" s="37"/>
    </row>
    <row r="28" spans="1:18" ht="21" customHeight="1">
      <c r="A28" s="17"/>
      <c r="B28" s="103"/>
      <c r="C28" s="48"/>
      <c r="D28" s="326"/>
      <c r="E28" s="89"/>
      <c r="F28" s="106"/>
      <c r="G28" s="106"/>
      <c r="H28" s="107"/>
      <c r="I28" s="76"/>
      <c r="J28" s="77"/>
      <c r="K28" s="25"/>
      <c r="L28" s="53"/>
      <c r="M28" s="54"/>
      <c r="N28" s="95"/>
      <c r="O28" s="96"/>
      <c r="P28" s="79"/>
      <c r="Q28" s="31"/>
      <c r="R28" s="58"/>
    </row>
    <row r="29" spans="1:18" ht="21" customHeight="1">
      <c r="A29" s="13">
        <v>12</v>
      </c>
      <c r="B29" s="104" t="s">
        <v>915</v>
      </c>
      <c r="C29" s="388" t="s">
        <v>907</v>
      </c>
      <c r="D29" s="297">
        <v>65</v>
      </c>
      <c r="E29" s="62" t="s">
        <v>927</v>
      </c>
      <c r="F29" s="108"/>
      <c r="G29" s="108"/>
      <c r="H29" s="37"/>
      <c r="I29" s="64"/>
      <c r="J29" s="85">
        <f>INT(D29*I29)</f>
        <v>0</v>
      </c>
      <c r="K29" s="40"/>
      <c r="L29" s="67"/>
      <c r="M29" s="68"/>
      <c r="N29" s="43"/>
      <c r="O29" s="86"/>
      <c r="P29" s="93"/>
      <c r="Q29" s="46"/>
      <c r="R29" s="37"/>
    </row>
    <row r="30" spans="1:18" ht="21" customHeight="1">
      <c r="A30" s="17"/>
      <c r="B30" s="103"/>
      <c r="C30" s="48"/>
      <c r="D30" s="326"/>
      <c r="E30" s="89"/>
      <c r="F30" s="106"/>
      <c r="G30" s="106"/>
      <c r="H30" s="107"/>
      <c r="I30" s="76"/>
      <c r="J30" s="77"/>
      <c r="K30" s="25"/>
      <c r="L30" s="53"/>
      <c r="M30" s="54"/>
      <c r="N30" s="95"/>
      <c r="O30" s="96"/>
      <c r="P30" s="79"/>
      <c r="Q30" s="31"/>
      <c r="R30" s="58"/>
    </row>
    <row r="31" spans="1:18" ht="21" customHeight="1">
      <c r="A31" s="13">
        <v>13</v>
      </c>
      <c r="B31" s="104" t="s">
        <v>899</v>
      </c>
      <c r="C31" s="60" t="s">
        <v>909</v>
      </c>
      <c r="D31" s="297">
        <v>20</v>
      </c>
      <c r="E31" s="62" t="s">
        <v>924</v>
      </c>
      <c r="F31" s="108"/>
      <c r="G31" s="108"/>
      <c r="H31" s="37"/>
      <c r="I31" s="64"/>
      <c r="J31" s="85">
        <f>INT(D31*I31)</f>
        <v>0</v>
      </c>
      <c r="K31" s="40"/>
      <c r="L31" s="67"/>
      <c r="M31" s="68"/>
      <c r="N31" s="43"/>
      <c r="O31" s="86"/>
      <c r="P31" s="93"/>
      <c r="Q31" s="46"/>
      <c r="R31" s="37"/>
    </row>
    <row r="32" spans="1:18" ht="21" customHeight="1">
      <c r="A32" s="17"/>
      <c r="B32" s="103"/>
      <c r="C32" s="48"/>
      <c r="D32" s="326"/>
      <c r="E32" s="89"/>
      <c r="F32" s="106"/>
      <c r="G32" s="106"/>
      <c r="H32" s="58"/>
      <c r="I32" s="76"/>
      <c r="J32" s="77"/>
      <c r="K32" s="25"/>
      <c r="L32" s="53"/>
      <c r="M32" s="54"/>
      <c r="N32" s="95"/>
      <c r="O32" s="96"/>
      <c r="P32" s="79"/>
      <c r="Q32" s="31"/>
      <c r="R32" s="58"/>
    </row>
    <row r="33" spans="1:18" ht="21" customHeight="1">
      <c r="A33" s="13">
        <v>14</v>
      </c>
      <c r="B33" s="104" t="s">
        <v>916</v>
      </c>
      <c r="C33" s="388" t="s">
        <v>908</v>
      </c>
      <c r="D33" s="297">
        <v>30</v>
      </c>
      <c r="E33" s="62" t="s">
        <v>924</v>
      </c>
      <c r="F33" s="108"/>
      <c r="G33" s="108"/>
      <c r="H33" s="37"/>
      <c r="I33" s="64"/>
      <c r="J33" s="85">
        <f>INT(D33*I33)</f>
        <v>0</v>
      </c>
      <c r="K33" s="40"/>
      <c r="L33" s="67"/>
      <c r="M33" s="68"/>
      <c r="N33" s="43"/>
      <c r="O33" s="86"/>
      <c r="P33" s="93"/>
      <c r="Q33" s="46"/>
      <c r="R33" s="37"/>
    </row>
    <row r="34" spans="1:18" ht="21" customHeight="1">
      <c r="A34" s="17"/>
      <c r="B34" s="103"/>
      <c r="C34" s="48"/>
      <c r="D34" s="326"/>
      <c r="E34" s="89"/>
      <c r="F34" s="106"/>
      <c r="G34" s="106"/>
      <c r="H34" s="58"/>
      <c r="I34" s="76"/>
      <c r="J34" s="77"/>
      <c r="K34" s="25"/>
      <c r="L34" s="53"/>
      <c r="M34" s="54"/>
      <c r="N34" s="95"/>
      <c r="O34" s="96"/>
      <c r="P34" s="79"/>
      <c r="Q34" s="31"/>
      <c r="R34" s="58"/>
    </row>
    <row r="35" spans="1:18" ht="21" customHeight="1">
      <c r="A35" s="13">
        <v>15</v>
      </c>
      <c r="B35" s="104" t="s">
        <v>899</v>
      </c>
      <c r="C35" s="388" t="s">
        <v>910</v>
      </c>
      <c r="D35" s="297">
        <v>13</v>
      </c>
      <c r="E35" s="62" t="s">
        <v>924</v>
      </c>
      <c r="F35" s="108"/>
      <c r="G35" s="108"/>
      <c r="H35" s="37"/>
      <c r="I35" s="64"/>
      <c r="J35" s="85">
        <f>INT(D35*I35)</f>
        <v>0</v>
      </c>
      <c r="K35" s="40"/>
      <c r="L35" s="67"/>
      <c r="M35" s="68"/>
      <c r="N35" s="43"/>
      <c r="O35" s="86"/>
      <c r="P35" s="93"/>
      <c r="Q35" s="46"/>
      <c r="R35" s="37"/>
    </row>
    <row r="36" spans="1:18" ht="21" customHeight="1">
      <c r="A36" s="17"/>
      <c r="B36" s="72"/>
      <c r="C36" s="48"/>
      <c r="D36" s="306"/>
      <c r="E36" s="89"/>
      <c r="F36" s="89"/>
      <c r="G36" s="89"/>
      <c r="H36" s="94"/>
      <c r="I36" s="76"/>
      <c r="J36" s="77"/>
      <c r="K36" s="25"/>
      <c r="L36" s="53"/>
      <c r="M36" s="54"/>
      <c r="N36" s="95"/>
      <c r="O36" s="56"/>
      <c r="P36" s="79"/>
      <c r="Q36" s="31"/>
      <c r="R36" s="58"/>
    </row>
    <row r="37" spans="1:18" ht="21" customHeight="1">
      <c r="A37" s="13">
        <v>16</v>
      </c>
      <c r="B37" s="81" t="s">
        <v>899</v>
      </c>
      <c r="C37" s="388" t="s">
        <v>911</v>
      </c>
      <c r="D37" s="297">
        <v>16</v>
      </c>
      <c r="E37" s="62" t="s">
        <v>924</v>
      </c>
      <c r="F37" s="62"/>
      <c r="G37" s="62"/>
      <c r="H37" s="98"/>
      <c r="I37" s="64"/>
      <c r="J37" s="85">
        <f>INT(D37*I37)</f>
        <v>0</v>
      </c>
      <c r="K37" s="40"/>
      <c r="L37" s="67"/>
      <c r="M37" s="68"/>
      <c r="N37" s="43"/>
      <c r="O37" s="86"/>
      <c r="P37" s="93"/>
      <c r="Q37" s="46"/>
      <c r="R37" s="37"/>
    </row>
    <row r="38" spans="1:18" ht="21" customHeight="1">
      <c r="A38" s="17"/>
      <c r="B38" s="72"/>
      <c r="C38" s="48"/>
      <c r="D38" s="326"/>
      <c r="E38" s="89"/>
      <c r="F38" s="89"/>
      <c r="G38" s="89"/>
      <c r="H38" s="94"/>
      <c r="I38" s="76"/>
      <c r="J38" s="77"/>
      <c r="K38" s="25"/>
      <c r="L38" s="53"/>
      <c r="M38" s="54"/>
      <c r="N38" s="95"/>
      <c r="O38" s="56"/>
      <c r="P38" s="79"/>
      <c r="Q38" s="31"/>
      <c r="R38" s="58"/>
    </row>
    <row r="39" spans="1:18" ht="21" customHeight="1">
      <c r="A39" s="13">
        <v>17</v>
      </c>
      <c r="B39" s="81" t="s">
        <v>899</v>
      </c>
      <c r="C39" s="388" t="s">
        <v>912</v>
      </c>
      <c r="D39" s="297">
        <v>50</v>
      </c>
      <c r="E39" s="62" t="s">
        <v>924</v>
      </c>
      <c r="F39" s="62"/>
      <c r="G39" s="62"/>
      <c r="H39" s="98"/>
      <c r="I39" s="64"/>
      <c r="J39" s="85">
        <f>INT(D39*I39)</f>
        <v>0</v>
      </c>
      <c r="K39" s="40"/>
      <c r="L39" s="67"/>
      <c r="M39" s="68"/>
      <c r="N39" s="43"/>
      <c r="O39" s="86"/>
      <c r="P39" s="93"/>
      <c r="Q39" s="46"/>
      <c r="R39" s="37"/>
    </row>
    <row r="40" spans="1:18" ht="21" customHeight="1">
      <c r="A40" s="17"/>
      <c r="B40" s="72"/>
      <c r="C40" s="48"/>
      <c r="D40" s="326"/>
      <c r="E40" s="89"/>
      <c r="F40" s="106"/>
      <c r="G40" s="106"/>
      <c r="H40" s="22"/>
      <c r="I40" s="76"/>
      <c r="J40" s="77"/>
      <c r="K40" s="25"/>
      <c r="L40" s="53"/>
      <c r="M40" s="54"/>
      <c r="N40" s="95"/>
      <c r="O40" s="56"/>
      <c r="P40" s="79"/>
      <c r="Q40" s="31"/>
      <c r="R40" s="58"/>
    </row>
    <row r="41" spans="1:18" ht="21" customHeight="1">
      <c r="A41" s="13">
        <v>18</v>
      </c>
      <c r="B41" s="81" t="s">
        <v>899</v>
      </c>
      <c r="C41" s="388" t="s">
        <v>913</v>
      </c>
      <c r="D41" s="297">
        <v>8</v>
      </c>
      <c r="E41" s="62" t="s">
        <v>924</v>
      </c>
      <c r="F41" s="108"/>
      <c r="G41" s="108"/>
      <c r="H41" s="100"/>
      <c r="I41" s="64"/>
      <c r="J41" s="85">
        <f>INT(D41*I41)</f>
        <v>0</v>
      </c>
      <c r="K41" s="40"/>
      <c r="L41" s="67"/>
      <c r="M41" s="68"/>
      <c r="N41" s="43"/>
      <c r="O41" s="86"/>
      <c r="P41" s="93"/>
      <c r="Q41" s="46"/>
      <c r="R41" s="37"/>
    </row>
    <row r="42" spans="1:18" ht="21" customHeight="1">
      <c r="A42" s="17"/>
      <c r="B42" s="72"/>
      <c r="C42" s="48"/>
      <c r="D42" s="326"/>
      <c r="E42" s="89"/>
      <c r="F42" s="106"/>
      <c r="G42" s="106"/>
      <c r="H42" s="22"/>
      <c r="I42" s="76"/>
      <c r="J42" s="77"/>
      <c r="K42" s="25"/>
      <c r="L42" s="53"/>
      <c r="M42" s="54"/>
      <c r="N42" s="95"/>
      <c r="O42" s="56"/>
      <c r="P42" s="79"/>
      <c r="Q42" s="109"/>
      <c r="R42" s="58"/>
    </row>
    <row r="43" spans="1:18" ht="21" customHeight="1">
      <c r="A43" s="13">
        <v>19</v>
      </c>
      <c r="B43" s="81" t="s">
        <v>917</v>
      </c>
      <c r="C43" s="60" t="s">
        <v>918</v>
      </c>
      <c r="D43" s="297">
        <v>1</v>
      </c>
      <c r="E43" s="62" t="s">
        <v>928</v>
      </c>
      <c r="F43" s="108"/>
      <c r="G43" s="108"/>
      <c r="H43" s="63"/>
      <c r="I43" s="64"/>
      <c r="J43" s="85">
        <f>INT(D43*I43)</f>
        <v>0</v>
      </c>
      <c r="K43" s="40"/>
      <c r="L43" s="110"/>
      <c r="M43" s="54"/>
      <c r="N43" s="101"/>
      <c r="O43" s="111"/>
      <c r="P43" s="102"/>
      <c r="Q43" s="112"/>
      <c r="R43" s="94"/>
    </row>
    <row r="44" spans="1:18" ht="21" customHeight="1">
      <c r="A44" s="17"/>
      <c r="B44" s="72"/>
      <c r="C44" s="113"/>
      <c r="D44" s="303"/>
      <c r="E44" s="115"/>
      <c r="F44" s="116"/>
      <c r="G44" s="116"/>
      <c r="H44" s="117"/>
      <c r="I44" s="118"/>
      <c r="J44" s="119"/>
      <c r="K44" s="120"/>
      <c r="L44" s="121"/>
      <c r="M44" s="122"/>
      <c r="N44" s="92"/>
      <c r="O44" s="56"/>
      <c r="P44" s="79"/>
      <c r="Q44" s="31"/>
      <c r="R44" s="58"/>
    </row>
    <row r="45" spans="1:18" ht="21" customHeight="1" thickBot="1">
      <c r="A45" s="123">
        <v>20</v>
      </c>
      <c r="B45" s="273" t="s">
        <v>919</v>
      </c>
      <c r="C45" s="389" t="s">
        <v>920</v>
      </c>
      <c r="D45" s="305">
        <v>10</v>
      </c>
      <c r="E45" s="127" t="s">
        <v>924</v>
      </c>
      <c r="F45" s="128"/>
      <c r="G45" s="128"/>
      <c r="H45" s="129"/>
      <c r="I45" s="130"/>
      <c r="J45" s="131">
        <f>SUM(J6:J43)</f>
        <v>0</v>
      </c>
      <c r="K45" s="132"/>
      <c r="L45" s="133"/>
      <c r="M45" s="134"/>
      <c r="N45" s="135"/>
      <c r="O45" s="136"/>
      <c r="P45" s="137"/>
      <c r="Q45" s="138"/>
      <c r="R45" s="139"/>
    </row>
    <row r="46" spans="1:18" ht="21" customHeight="1" thickTop="1">
      <c r="A46" s="142"/>
      <c r="B46" s="19"/>
      <c r="C46" s="20"/>
      <c r="D46" s="334"/>
      <c r="E46" s="21"/>
      <c r="F46" s="21"/>
      <c r="G46" s="21"/>
      <c r="H46" s="22"/>
      <c r="I46" s="23"/>
      <c r="J46" s="24"/>
      <c r="K46" s="25"/>
      <c r="L46" s="26"/>
      <c r="M46" s="27"/>
      <c r="N46" s="28"/>
      <c r="O46" s="29"/>
      <c r="P46" s="30"/>
      <c r="Q46" s="31"/>
      <c r="R46" s="32"/>
    </row>
    <row r="47" spans="1:18" ht="21" customHeight="1">
      <c r="A47" s="15">
        <v>21</v>
      </c>
      <c r="B47" s="388" t="s">
        <v>890</v>
      </c>
      <c r="C47" s="34"/>
      <c r="D47" s="335">
        <v>10</v>
      </c>
      <c r="E47" s="36" t="s">
        <v>929</v>
      </c>
      <c r="F47" s="36"/>
      <c r="G47" s="36"/>
      <c r="H47" s="37"/>
      <c r="I47" s="38"/>
      <c r="J47" s="39">
        <f>INT(D47*I47)</f>
        <v>0</v>
      </c>
      <c r="K47" s="40"/>
      <c r="L47" s="41"/>
      <c r="M47" s="42"/>
      <c r="N47" s="43"/>
      <c r="O47" s="44"/>
      <c r="P47" s="45"/>
      <c r="Q47" s="46"/>
      <c r="R47" s="37"/>
    </row>
    <row r="48" spans="1:18" ht="21" customHeight="1">
      <c r="A48" s="18"/>
      <c r="B48" s="269"/>
      <c r="C48" s="113"/>
      <c r="D48" s="393"/>
      <c r="E48" s="50"/>
      <c r="F48" s="50"/>
      <c r="G48" s="50"/>
      <c r="H48" s="22"/>
      <c r="I48" s="51"/>
      <c r="J48" s="52"/>
      <c r="K48" s="25"/>
      <c r="L48" s="53"/>
      <c r="M48" s="54"/>
      <c r="N48" s="55"/>
      <c r="O48" s="56"/>
      <c r="P48" s="57"/>
      <c r="Q48" s="31"/>
      <c r="R48" s="58"/>
    </row>
    <row r="49" spans="1:18" ht="21" customHeight="1">
      <c r="A49" s="13">
        <v>22</v>
      </c>
      <c r="B49" s="390" t="s">
        <v>891</v>
      </c>
      <c r="C49" s="392" t="s">
        <v>922</v>
      </c>
      <c r="D49" s="297">
        <v>1</v>
      </c>
      <c r="E49" s="62" t="s">
        <v>930</v>
      </c>
      <c r="F49" s="62"/>
      <c r="G49" s="62"/>
      <c r="H49" s="63"/>
      <c r="I49" s="64"/>
      <c r="J49" s="85">
        <f>INT(D49*I49)</f>
        <v>0</v>
      </c>
      <c r="K49" s="66"/>
      <c r="L49" s="67"/>
      <c r="M49" s="68"/>
      <c r="N49" s="69"/>
      <c r="O49" s="44"/>
      <c r="P49" s="70"/>
      <c r="Q49" s="46"/>
      <c r="R49" s="37"/>
    </row>
    <row r="50" spans="1:18" ht="21" customHeight="1">
      <c r="A50" s="71"/>
      <c r="B50" s="72"/>
      <c r="C50" s="16"/>
      <c r="D50" s="327"/>
      <c r="E50" s="74"/>
      <c r="F50" s="74"/>
      <c r="G50" s="74"/>
      <c r="H50" s="75"/>
      <c r="I50" s="140"/>
      <c r="J50" s="116"/>
      <c r="K50" s="25"/>
      <c r="L50" s="53"/>
      <c r="M50" s="54"/>
      <c r="N50" s="78"/>
      <c r="O50" s="56"/>
      <c r="P50" s="79"/>
      <c r="Q50" s="31"/>
      <c r="R50" s="58"/>
    </row>
    <row r="51" spans="1:18" ht="21" customHeight="1">
      <c r="A51" s="80">
        <v>23</v>
      </c>
      <c r="B51" s="388" t="s">
        <v>892</v>
      </c>
      <c r="C51" s="391" t="s">
        <v>921</v>
      </c>
      <c r="D51" s="328">
        <v>1</v>
      </c>
      <c r="E51" s="62" t="s">
        <v>929</v>
      </c>
      <c r="F51" s="83"/>
      <c r="G51" s="83"/>
      <c r="H51" s="84"/>
      <c r="I51" s="64"/>
      <c r="J51" s="85">
        <f>INT(D51*I51)</f>
        <v>0</v>
      </c>
      <c r="K51" s="40"/>
      <c r="L51" s="67"/>
      <c r="M51" s="68"/>
      <c r="N51" s="43"/>
      <c r="O51" s="86"/>
      <c r="P51" s="87"/>
      <c r="Q51" s="46"/>
      <c r="R51" s="37"/>
    </row>
    <row r="52" spans="1:18" ht="21" customHeight="1">
      <c r="A52" s="71"/>
      <c r="B52" s="72"/>
      <c r="C52" s="48"/>
      <c r="D52" s="306"/>
      <c r="E52" s="89"/>
      <c r="F52" s="89"/>
      <c r="G52" s="89"/>
      <c r="H52" s="75"/>
      <c r="I52" s="76"/>
      <c r="J52" s="77"/>
      <c r="K52" s="25"/>
      <c r="L52" s="53"/>
      <c r="M52" s="54"/>
      <c r="N52" s="55"/>
      <c r="O52" s="56"/>
      <c r="P52" s="79"/>
      <c r="Q52" s="31"/>
      <c r="R52" s="58"/>
    </row>
    <row r="53" spans="1:18" ht="21" customHeight="1">
      <c r="A53" s="80"/>
      <c r="B53" s="81"/>
      <c r="C53" s="60"/>
      <c r="D53" s="297"/>
      <c r="E53" s="62"/>
      <c r="F53" s="62"/>
      <c r="G53" s="62"/>
      <c r="H53" s="84"/>
      <c r="I53" s="64"/>
      <c r="J53" s="85">
        <f>INT(D53*I53)</f>
        <v>0</v>
      </c>
      <c r="K53" s="40"/>
      <c r="L53" s="67"/>
      <c r="M53" s="68"/>
      <c r="N53" s="69"/>
      <c r="O53" s="86"/>
      <c r="P53" s="87"/>
      <c r="Q53" s="46"/>
      <c r="R53" s="37"/>
    </row>
    <row r="54" spans="1:18" ht="21" customHeight="1">
      <c r="A54" s="17"/>
      <c r="B54" s="72"/>
      <c r="C54" s="48"/>
      <c r="D54" s="306"/>
      <c r="E54" s="89"/>
      <c r="F54" s="89"/>
      <c r="G54" s="89"/>
      <c r="H54" s="58"/>
      <c r="I54" s="76"/>
      <c r="J54" s="77"/>
      <c r="K54" s="25"/>
      <c r="L54" s="53"/>
      <c r="M54" s="54"/>
      <c r="N54" s="92"/>
      <c r="O54" s="56"/>
      <c r="P54" s="79"/>
      <c r="Q54" s="31"/>
      <c r="R54" s="58"/>
    </row>
    <row r="55" spans="1:18" ht="21" customHeight="1">
      <c r="A55" s="80"/>
      <c r="B55" s="81"/>
      <c r="C55" s="60"/>
      <c r="D55" s="297"/>
      <c r="E55" s="62"/>
      <c r="F55" s="62"/>
      <c r="G55" s="62"/>
      <c r="H55" s="84"/>
      <c r="I55" s="64"/>
      <c r="J55" s="85">
        <f>INT(D55*I55)</f>
        <v>0</v>
      </c>
      <c r="K55" s="40"/>
      <c r="L55" s="67"/>
      <c r="M55" s="68"/>
      <c r="N55" s="69"/>
      <c r="O55" s="86"/>
      <c r="P55" s="93"/>
      <c r="Q55" s="46"/>
      <c r="R55" s="37"/>
    </row>
    <row r="56" spans="1:18" ht="21" customHeight="1">
      <c r="A56" s="17"/>
      <c r="B56" s="72"/>
      <c r="C56" s="48"/>
      <c r="D56" s="306"/>
      <c r="E56" s="89"/>
      <c r="F56" s="89"/>
      <c r="G56" s="89"/>
      <c r="H56" s="94"/>
      <c r="I56" s="76"/>
      <c r="J56" s="77"/>
      <c r="K56" s="25"/>
      <c r="L56" s="53"/>
      <c r="M56" s="54"/>
      <c r="N56" s="92"/>
      <c r="O56" s="56"/>
      <c r="P56" s="79"/>
      <c r="Q56" s="31"/>
      <c r="R56" s="58"/>
    </row>
    <row r="57" spans="1:18" ht="21" customHeight="1">
      <c r="A57" s="13"/>
      <c r="B57" s="81"/>
      <c r="C57" s="60"/>
      <c r="D57" s="297"/>
      <c r="E57" s="62"/>
      <c r="F57" s="62"/>
      <c r="G57" s="62"/>
      <c r="H57" s="37"/>
      <c r="I57" s="64"/>
      <c r="J57" s="85">
        <f>INT(D57*I57)</f>
        <v>0</v>
      </c>
      <c r="K57" s="40"/>
      <c r="L57" s="67"/>
      <c r="M57" s="68"/>
      <c r="N57" s="69"/>
      <c r="O57" s="86"/>
      <c r="P57" s="93"/>
      <c r="Q57" s="46"/>
      <c r="R57" s="37"/>
    </row>
    <row r="58" spans="1:18" ht="21" customHeight="1">
      <c r="A58" s="18"/>
      <c r="B58" s="72"/>
      <c r="C58" s="48"/>
      <c r="D58" s="306"/>
      <c r="E58" s="89"/>
      <c r="F58" s="74"/>
      <c r="G58" s="74"/>
      <c r="H58" s="94"/>
      <c r="I58" s="76"/>
      <c r="J58" s="77"/>
      <c r="K58" s="25"/>
      <c r="L58" s="53"/>
      <c r="M58" s="54"/>
      <c r="N58" s="95"/>
      <c r="O58" s="96"/>
      <c r="P58" s="79"/>
      <c r="Q58" s="31"/>
      <c r="R58" s="58"/>
    </row>
    <row r="59" spans="1:18" ht="21" customHeight="1">
      <c r="A59" s="13"/>
      <c r="B59" s="81"/>
      <c r="C59" s="14"/>
      <c r="D59" s="297"/>
      <c r="E59" s="62"/>
      <c r="F59" s="97"/>
      <c r="G59" s="97"/>
      <c r="H59" s="98"/>
      <c r="I59" s="64"/>
      <c r="J59" s="85">
        <f>INT(D59*I59)</f>
        <v>0</v>
      </c>
      <c r="K59" s="40"/>
      <c r="L59" s="67"/>
      <c r="M59" s="68"/>
      <c r="N59" s="43"/>
      <c r="O59" s="86"/>
      <c r="P59" s="93"/>
      <c r="Q59" s="46"/>
      <c r="R59" s="37"/>
    </row>
    <row r="60" spans="1:18" ht="21" customHeight="1">
      <c r="A60" s="17"/>
      <c r="B60" s="72"/>
      <c r="C60" s="48"/>
      <c r="D60" s="326"/>
      <c r="E60" s="89"/>
      <c r="F60" s="74"/>
      <c r="G60" s="74"/>
      <c r="H60" s="22"/>
      <c r="I60" s="76"/>
      <c r="J60" s="77"/>
      <c r="K60" s="25"/>
      <c r="L60" s="53"/>
      <c r="M60" s="54"/>
      <c r="N60" s="95"/>
      <c r="O60" s="96"/>
      <c r="P60" s="79"/>
      <c r="Q60" s="31"/>
      <c r="R60" s="58"/>
    </row>
    <row r="61" spans="1:18" ht="21" customHeight="1">
      <c r="A61" s="13"/>
      <c r="B61" s="81"/>
      <c r="C61" s="60"/>
      <c r="D61" s="297"/>
      <c r="E61" s="62"/>
      <c r="F61" s="97"/>
      <c r="G61" s="97"/>
      <c r="H61" s="100"/>
      <c r="I61" s="64"/>
      <c r="J61" s="85">
        <f>INT(D61*I61)</f>
        <v>0</v>
      </c>
      <c r="K61" s="40"/>
      <c r="L61" s="67"/>
      <c r="M61" s="68"/>
      <c r="N61" s="43"/>
      <c r="O61" s="86"/>
      <c r="P61" s="93"/>
      <c r="Q61" s="46"/>
      <c r="R61" s="37"/>
    </row>
    <row r="62" spans="1:18" ht="21" customHeight="1">
      <c r="A62" s="18"/>
      <c r="B62" s="72"/>
      <c r="C62" s="48"/>
      <c r="D62" s="326"/>
      <c r="E62" s="89"/>
      <c r="F62" s="74"/>
      <c r="G62" s="74"/>
      <c r="H62" s="22"/>
      <c r="I62" s="76"/>
      <c r="J62" s="77"/>
      <c r="K62" s="25"/>
      <c r="L62" s="53"/>
      <c r="M62" s="54"/>
      <c r="N62" s="95"/>
      <c r="O62" s="96"/>
      <c r="P62" s="79"/>
      <c r="Q62" s="31"/>
      <c r="R62" s="58"/>
    </row>
    <row r="63" spans="1:18" ht="21" customHeight="1">
      <c r="A63" s="13"/>
      <c r="B63" s="81"/>
      <c r="C63" s="60"/>
      <c r="D63" s="297"/>
      <c r="E63" s="62"/>
      <c r="F63" s="97"/>
      <c r="G63" s="97"/>
      <c r="H63" s="63"/>
      <c r="I63" s="64"/>
      <c r="J63" s="85">
        <f>INT(D63*I63)</f>
        <v>0</v>
      </c>
      <c r="K63" s="40"/>
      <c r="L63" s="67"/>
      <c r="M63" s="68"/>
      <c r="N63" s="101"/>
      <c r="O63" s="86"/>
      <c r="P63" s="102"/>
      <c r="Q63" s="46"/>
      <c r="R63" s="37"/>
    </row>
    <row r="64" spans="1:18" ht="21" customHeight="1">
      <c r="A64" s="17"/>
      <c r="B64" s="72"/>
      <c r="C64" s="48"/>
      <c r="D64" s="326"/>
      <c r="E64" s="89"/>
      <c r="F64" s="89"/>
      <c r="G64" s="89"/>
      <c r="H64" s="58"/>
      <c r="I64" s="76"/>
      <c r="J64" s="77"/>
      <c r="K64" s="25"/>
      <c r="L64" s="53"/>
      <c r="M64" s="54"/>
      <c r="N64" s="92"/>
      <c r="O64" s="56"/>
      <c r="P64" s="79"/>
      <c r="Q64" s="31"/>
      <c r="R64" s="58"/>
    </row>
    <row r="65" spans="1:18" ht="21" customHeight="1">
      <c r="A65" s="13"/>
      <c r="B65" s="81"/>
      <c r="C65" s="60"/>
      <c r="D65" s="297"/>
      <c r="E65" s="62"/>
      <c r="F65" s="62"/>
      <c r="G65" s="62"/>
      <c r="H65" s="37"/>
      <c r="I65" s="64"/>
      <c r="J65" s="85">
        <f>INT(D65*I65)</f>
        <v>0</v>
      </c>
      <c r="K65" s="40"/>
      <c r="L65" s="67"/>
      <c r="M65" s="68"/>
      <c r="N65" s="69"/>
      <c r="O65" s="86"/>
      <c r="P65" s="93"/>
      <c r="Q65" s="46"/>
      <c r="R65" s="37"/>
    </row>
    <row r="66" spans="1:18" ht="21" customHeight="1">
      <c r="A66" s="18"/>
      <c r="B66" s="72"/>
      <c r="C66" s="48"/>
      <c r="D66" s="306"/>
      <c r="E66" s="89"/>
      <c r="F66" s="74"/>
      <c r="G66" s="74"/>
      <c r="H66" s="22"/>
      <c r="I66" s="76"/>
      <c r="J66" s="77"/>
      <c r="K66" s="25"/>
      <c r="L66" s="53"/>
      <c r="M66" s="54"/>
      <c r="N66" s="78"/>
      <c r="O66" s="96"/>
      <c r="P66" s="79"/>
      <c r="Q66" s="31"/>
      <c r="R66" s="58"/>
    </row>
    <row r="67" spans="1:18" ht="21" customHeight="1">
      <c r="A67" s="13"/>
      <c r="B67" s="81"/>
      <c r="C67" s="60"/>
      <c r="D67" s="297"/>
      <c r="E67" s="62"/>
      <c r="F67" s="97"/>
      <c r="G67" s="97"/>
      <c r="H67" s="63"/>
      <c r="I67" s="64"/>
      <c r="J67" s="85">
        <f>INT(D67*I67)</f>
        <v>0</v>
      </c>
      <c r="K67" s="40"/>
      <c r="L67" s="67"/>
      <c r="M67" s="68"/>
      <c r="N67" s="43"/>
      <c r="O67" s="86"/>
      <c r="P67" s="93"/>
      <c r="Q67" s="46"/>
      <c r="R67" s="37"/>
    </row>
    <row r="68" spans="1:18" ht="21" customHeight="1">
      <c r="A68" s="18"/>
      <c r="B68" s="72"/>
      <c r="C68" s="48"/>
      <c r="D68" s="326"/>
      <c r="E68" s="89"/>
      <c r="F68" s="74"/>
      <c r="G68" s="74"/>
      <c r="H68" s="22"/>
      <c r="I68" s="76"/>
      <c r="J68" s="77"/>
      <c r="K68" s="25"/>
      <c r="L68" s="53"/>
      <c r="M68" s="54"/>
      <c r="N68" s="78"/>
      <c r="O68" s="96"/>
      <c r="P68" s="79"/>
      <c r="Q68" s="31"/>
      <c r="R68" s="58"/>
    </row>
    <row r="69" spans="1:18" ht="21" customHeight="1">
      <c r="A69" s="13"/>
      <c r="B69" s="81"/>
      <c r="C69" s="60"/>
      <c r="D69" s="297"/>
      <c r="E69" s="62"/>
      <c r="F69" s="97"/>
      <c r="G69" s="97"/>
      <c r="H69" s="63"/>
      <c r="I69" s="64"/>
      <c r="J69" s="85">
        <f>INT(D69*I69)</f>
        <v>0</v>
      </c>
      <c r="K69" s="40"/>
      <c r="L69" s="67"/>
      <c r="M69" s="68"/>
      <c r="N69" s="43"/>
      <c r="O69" s="86"/>
      <c r="P69" s="93"/>
      <c r="Q69" s="46"/>
      <c r="R69" s="37"/>
    </row>
    <row r="70" spans="1:18" ht="21" customHeight="1">
      <c r="A70" s="17"/>
      <c r="B70" s="103"/>
      <c r="C70" s="48"/>
      <c r="D70" s="326"/>
      <c r="E70" s="89"/>
      <c r="F70" s="74"/>
      <c r="G70" s="74"/>
      <c r="H70" s="75"/>
      <c r="I70" s="76"/>
      <c r="J70" s="77"/>
      <c r="K70" s="25"/>
      <c r="L70" s="53"/>
      <c r="M70" s="54"/>
      <c r="N70" s="95"/>
      <c r="O70" s="96"/>
      <c r="P70" s="79"/>
      <c r="Q70" s="31"/>
      <c r="R70" s="58"/>
    </row>
    <row r="71" spans="1:18" ht="21" customHeight="1">
      <c r="A71" s="13"/>
      <c r="B71" s="104"/>
      <c r="C71" s="60"/>
      <c r="D71" s="297"/>
      <c r="E71" s="62"/>
      <c r="F71" s="97"/>
      <c r="G71" s="97"/>
      <c r="H71" s="84"/>
      <c r="I71" s="64"/>
      <c r="J71" s="85">
        <f>INT(D71*I71)</f>
        <v>0</v>
      </c>
      <c r="K71" s="40"/>
      <c r="L71" s="67"/>
      <c r="M71" s="68"/>
      <c r="N71" s="105"/>
      <c r="O71" s="86"/>
      <c r="P71" s="93"/>
      <c r="Q71" s="46"/>
      <c r="R71" s="37"/>
    </row>
    <row r="72" spans="1:18" ht="21" customHeight="1">
      <c r="A72" s="17"/>
      <c r="B72" s="103"/>
      <c r="C72" s="48"/>
      <c r="D72" s="326"/>
      <c r="E72" s="89"/>
      <c r="F72" s="106"/>
      <c r="G72" s="106"/>
      <c r="H72" s="107"/>
      <c r="I72" s="76"/>
      <c r="J72" s="77"/>
      <c r="K72" s="25"/>
      <c r="L72" s="53"/>
      <c r="M72" s="54"/>
      <c r="N72" s="95"/>
      <c r="O72" s="96"/>
      <c r="P72" s="79"/>
      <c r="Q72" s="31"/>
      <c r="R72" s="58"/>
    </row>
    <row r="73" spans="1:18" ht="21" customHeight="1">
      <c r="A73" s="13"/>
      <c r="B73" s="104"/>
      <c r="C73" s="60"/>
      <c r="D73" s="297"/>
      <c r="E73" s="62"/>
      <c r="F73" s="108"/>
      <c r="G73" s="108"/>
      <c r="H73" s="37"/>
      <c r="I73" s="64"/>
      <c r="J73" s="85">
        <f>INT(D73*I73)</f>
        <v>0</v>
      </c>
      <c r="K73" s="40"/>
      <c r="L73" s="67"/>
      <c r="M73" s="68"/>
      <c r="N73" s="43"/>
      <c r="O73" s="86"/>
      <c r="P73" s="93"/>
      <c r="Q73" s="46"/>
      <c r="R73" s="37"/>
    </row>
    <row r="74" spans="1:18" ht="21" customHeight="1">
      <c r="A74" s="17"/>
      <c r="B74" s="103"/>
      <c r="C74" s="48"/>
      <c r="D74" s="326"/>
      <c r="E74" s="89"/>
      <c r="F74" s="106"/>
      <c r="G74" s="106"/>
      <c r="H74" s="107"/>
      <c r="I74" s="76"/>
      <c r="J74" s="77"/>
      <c r="K74" s="25"/>
      <c r="L74" s="53"/>
      <c r="M74" s="54"/>
      <c r="N74" s="95"/>
      <c r="O74" s="96"/>
      <c r="P74" s="79"/>
      <c r="Q74" s="31"/>
      <c r="R74" s="58"/>
    </row>
    <row r="75" spans="1:18" ht="21" customHeight="1">
      <c r="A75" s="13"/>
      <c r="B75" s="104"/>
      <c r="C75" s="60"/>
      <c r="D75" s="297"/>
      <c r="E75" s="62"/>
      <c r="F75" s="108"/>
      <c r="G75" s="108"/>
      <c r="H75" s="37"/>
      <c r="I75" s="64"/>
      <c r="J75" s="85">
        <f>INT(D75*I75)</f>
        <v>0</v>
      </c>
      <c r="K75" s="40"/>
      <c r="L75" s="67"/>
      <c r="M75" s="68"/>
      <c r="N75" s="43"/>
      <c r="O75" s="86"/>
      <c r="P75" s="93"/>
      <c r="Q75" s="46"/>
      <c r="R75" s="37"/>
    </row>
    <row r="76" spans="1:18" ht="21" customHeight="1">
      <c r="A76" s="17"/>
      <c r="B76" s="103"/>
      <c r="C76" s="48"/>
      <c r="D76" s="326"/>
      <c r="E76" s="89"/>
      <c r="F76" s="106"/>
      <c r="G76" s="106"/>
      <c r="H76" s="58"/>
      <c r="I76" s="76"/>
      <c r="J76" s="77"/>
      <c r="K76" s="25"/>
      <c r="L76" s="53"/>
      <c r="M76" s="54"/>
      <c r="N76" s="95"/>
      <c r="O76" s="96"/>
      <c r="P76" s="79"/>
      <c r="Q76" s="31"/>
      <c r="R76" s="58"/>
    </row>
    <row r="77" spans="1:18" ht="21" customHeight="1">
      <c r="A77" s="13"/>
      <c r="B77" s="104"/>
      <c r="C77" s="60"/>
      <c r="D77" s="297"/>
      <c r="E77" s="62"/>
      <c r="F77" s="108"/>
      <c r="G77" s="108"/>
      <c r="H77" s="37"/>
      <c r="I77" s="64"/>
      <c r="J77" s="85">
        <f>INT(D77*I77)</f>
        <v>0</v>
      </c>
      <c r="K77" s="40"/>
      <c r="L77" s="67"/>
      <c r="M77" s="68"/>
      <c r="N77" s="43"/>
      <c r="O77" s="86"/>
      <c r="P77" s="93"/>
      <c r="Q77" s="46"/>
      <c r="R77" s="37"/>
    </row>
    <row r="78" spans="1:18" ht="21" customHeight="1">
      <c r="A78" s="17"/>
      <c r="B78" s="103"/>
      <c r="C78" s="48"/>
      <c r="D78" s="326"/>
      <c r="E78" s="89"/>
      <c r="F78" s="106"/>
      <c r="G78" s="106"/>
      <c r="H78" s="58"/>
      <c r="I78" s="76"/>
      <c r="J78" s="77"/>
      <c r="K78" s="25"/>
      <c r="L78" s="53"/>
      <c r="M78" s="54"/>
      <c r="N78" s="95"/>
      <c r="O78" s="96"/>
      <c r="P78" s="79"/>
      <c r="Q78" s="31"/>
      <c r="R78" s="58"/>
    </row>
    <row r="79" spans="1:18" ht="21" customHeight="1">
      <c r="A79" s="13"/>
      <c r="B79" s="104"/>
      <c r="C79" s="60"/>
      <c r="D79" s="297"/>
      <c r="E79" s="62"/>
      <c r="F79" s="108"/>
      <c r="G79" s="108"/>
      <c r="H79" s="37"/>
      <c r="I79" s="64"/>
      <c r="J79" s="85">
        <f>INT(D79*I79)</f>
        <v>0</v>
      </c>
      <c r="K79" s="40"/>
      <c r="L79" s="67"/>
      <c r="M79" s="68"/>
      <c r="N79" s="43"/>
      <c r="O79" s="86"/>
      <c r="P79" s="93"/>
      <c r="Q79" s="46"/>
      <c r="R79" s="37"/>
    </row>
    <row r="80" spans="1:18" ht="21" customHeight="1">
      <c r="A80" s="17"/>
      <c r="B80" s="72"/>
      <c r="C80" s="48"/>
      <c r="D80" s="306"/>
      <c r="E80" s="89"/>
      <c r="F80" s="89"/>
      <c r="G80" s="89"/>
      <c r="H80" s="94"/>
      <c r="I80" s="76"/>
      <c r="J80" s="77"/>
      <c r="K80" s="25"/>
      <c r="L80" s="53"/>
      <c r="M80" s="54"/>
      <c r="N80" s="95"/>
      <c r="O80" s="56"/>
      <c r="P80" s="79"/>
      <c r="Q80" s="31"/>
      <c r="R80" s="58"/>
    </row>
    <row r="81" spans="1:18" ht="21" customHeight="1">
      <c r="A81" s="13"/>
      <c r="B81" s="81"/>
      <c r="C81" s="60"/>
      <c r="D81" s="297"/>
      <c r="E81" s="62"/>
      <c r="F81" s="62"/>
      <c r="G81" s="62"/>
      <c r="H81" s="98"/>
      <c r="I81" s="64"/>
      <c r="J81" s="85">
        <f>INT(D81*I81)</f>
        <v>0</v>
      </c>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f>INT(D83*I83)</f>
        <v>0</v>
      </c>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f>INT(D85*I85)</f>
        <v>0</v>
      </c>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f>INT(D87*I87)</f>
        <v>0</v>
      </c>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t="s">
        <v>18</v>
      </c>
      <c r="C89" s="125"/>
      <c r="D89" s="126"/>
      <c r="E89" s="127"/>
      <c r="F89" s="128"/>
      <c r="G89" s="128"/>
      <c r="H89" s="129"/>
      <c r="I89" s="130"/>
      <c r="J89" s="131">
        <f>SUM(J50:J87)</f>
        <v>0</v>
      </c>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D15"/>
  <sheetViews>
    <sheetView topLeftCell="A4" workbookViewId="0">
      <selection activeCell="H19" sqref="H19"/>
    </sheetView>
  </sheetViews>
  <sheetFormatPr defaultRowHeight="13.5"/>
  <cols>
    <col min="1" max="1" width="27.125" customWidth="1"/>
    <col min="2" max="2" width="21.5" customWidth="1"/>
    <col min="3" max="3" width="12.625" style="253" customWidth="1"/>
    <col min="4" max="4" width="12.625" style="252" customWidth="1"/>
  </cols>
  <sheetData>
    <row r="2" spans="1:4">
      <c r="A2" t="s">
        <v>95</v>
      </c>
      <c r="C2"/>
      <c r="D2" s="257"/>
    </row>
    <row r="3" spans="1:4">
      <c r="B3" s="259" t="s">
        <v>94</v>
      </c>
      <c r="C3" s="258" t="s">
        <v>93</v>
      </c>
      <c r="D3" s="260" t="s">
        <v>92</v>
      </c>
    </row>
    <row r="4" spans="1:4">
      <c r="A4" t="s">
        <v>91</v>
      </c>
      <c r="B4" s="259"/>
      <c r="C4" s="258"/>
      <c r="D4" s="257">
        <f>D2-D5-D7-D13</f>
        <v>0</v>
      </c>
    </row>
    <row r="5" spans="1:4">
      <c r="A5" t="s">
        <v>90</v>
      </c>
      <c r="B5" s="256" t="s">
        <v>89</v>
      </c>
      <c r="C5" s="254"/>
      <c r="D5" s="401">
        <f>SUM(C5:C6)</f>
        <v>0</v>
      </c>
    </row>
    <row r="6" spans="1:4">
      <c r="B6" s="255"/>
      <c r="C6" s="254"/>
      <c r="D6" s="401"/>
    </row>
    <row r="7" spans="1:4">
      <c r="A7" t="s">
        <v>88</v>
      </c>
      <c r="B7" s="255" t="s">
        <v>87</v>
      </c>
      <c r="C7" s="254"/>
      <c r="D7" s="401">
        <f>SUM(C7:C12)</f>
        <v>0</v>
      </c>
    </row>
    <row r="8" spans="1:4">
      <c r="B8" s="255"/>
      <c r="C8" s="254"/>
      <c r="D8" s="401"/>
    </row>
    <row r="9" spans="1:4">
      <c r="B9" s="255"/>
      <c r="C9" s="254"/>
      <c r="D9" s="401"/>
    </row>
    <row r="10" spans="1:4">
      <c r="B10" s="255"/>
      <c r="C10" s="254"/>
      <c r="D10" s="401"/>
    </row>
    <row r="11" spans="1:4">
      <c r="B11" s="255"/>
      <c r="C11" s="254"/>
      <c r="D11" s="401"/>
    </row>
    <row r="12" spans="1:4">
      <c r="B12" s="255"/>
      <c r="C12" s="254"/>
      <c r="D12" s="401"/>
    </row>
    <row r="13" spans="1:4">
      <c r="A13" t="s">
        <v>86</v>
      </c>
      <c r="B13" s="255" t="s">
        <v>85</v>
      </c>
      <c r="C13" s="254"/>
      <c r="D13" s="401">
        <f>SUM(C13:C15)</f>
        <v>0</v>
      </c>
    </row>
    <row r="14" spans="1:4">
      <c r="B14" s="255"/>
      <c r="C14" s="254"/>
      <c r="D14" s="401"/>
    </row>
    <row r="15" spans="1:4">
      <c r="B15" s="255"/>
      <c r="C15" s="254"/>
      <c r="D15" s="401"/>
    </row>
  </sheetData>
  <mergeCells count="3">
    <mergeCell ref="D5:D6"/>
    <mergeCell ref="D7:D12"/>
    <mergeCell ref="D13:D15"/>
  </mergeCells>
  <phoneticPr fontId="3"/>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zoomScale="95" zoomScaleNormal="100" zoomScaleSheetLayoutView="95" workbookViewId="0">
      <selection activeCell="A3" sqref="A3:B3"/>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2</v>
      </c>
      <c r="B3" s="33" t="s">
        <v>931</v>
      </c>
      <c r="C3" s="34"/>
      <c r="D3" s="35"/>
      <c r="E3" s="36"/>
      <c r="F3" s="36"/>
      <c r="G3" s="36"/>
      <c r="H3" s="37"/>
      <c r="I3" s="38"/>
      <c r="J3" s="39">
        <f>INT(D3*I3)</f>
        <v>0</v>
      </c>
      <c r="K3" s="40"/>
      <c r="L3" s="41"/>
      <c r="M3" s="42"/>
      <c r="N3" s="43"/>
      <c r="O3" s="44"/>
      <c r="P3" s="45"/>
      <c r="Q3" s="46"/>
      <c r="R3" s="37"/>
    </row>
    <row r="4" spans="1:18" ht="21" customHeight="1">
      <c r="A4" s="17"/>
      <c r="B4" s="47"/>
      <c r="C4" s="48"/>
      <c r="D4" s="329"/>
      <c r="E4" s="50"/>
      <c r="F4" s="50"/>
      <c r="G4" s="50"/>
      <c r="H4" s="22"/>
      <c r="I4" s="51"/>
      <c r="J4" s="52"/>
      <c r="K4" s="25"/>
      <c r="L4" s="53"/>
      <c r="M4" s="54"/>
      <c r="N4" s="55"/>
      <c r="O4" s="56"/>
      <c r="P4" s="57"/>
      <c r="Q4" s="31"/>
      <c r="R4" s="58"/>
    </row>
    <row r="5" spans="1:18" ht="21" customHeight="1">
      <c r="A5" s="13"/>
      <c r="B5" s="59"/>
      <c r="C5" s="60"/>
      <c r="D5" s="297"/>
      <c r="E5" s="62"/>
      <c r="F5" s="62"/>
      <c r="G5" s="62"/>
      <c r="H5" s="63"/>
      <c r="I5" s="64"/>
      <c r="J5" s="85">
        <f>INT(D5*I5)</f>
        <v>0</v>
      </c>
      <c r="K5" s="66"/>
      <c r="L5" s="67"/>
      <c r="M5" s="68"/>
      <c r="N5" s="69"/>
      <c r="O5" s="44"/>
      <c r="P5" s="70"/>
      <c r="Q5" s="46"/>
      <c r="R5" s="37"/>
    </row>
    <row r="6" spans="1:18" ht="21" customHeight="1">
      <c r="A6" s="71"/>
      <c r="B6" s="72"/>
      <c r="C6" s="16"/>
      <c r="D6" s="327"/>
      <c r="E6" s="74"/>
      <c r="F6" s="74"/>
      <c r="G6" s="74"/>
      <c r="H6" s="75"/>
      <c r="I6" s="140"/>
      <c r="J6" s="116"/>
      <c r="K6" s="25"/>
      <c r="L6" s="53"/>
      <c r="M6" s="54"/>
      <c r="N6" s="78"/>
      <c r="O6" s="56"/>
      <c r="P6" s="79"/>
      <c r="Q6" s="31"/>
      <c r="R6" s="58"/>
    </row>
    <row r="7" spans="1:18" ht="21" customHeight="1">
      <c r="A7" s="80">
        <v>1</v>
      </c>
      <c r="B7" s="81" t="s">
        <v>932</v>
      </c>
      <c r="C7" s="60" t="s">
        <v>933</v>
      </c>
      <c r="D7" s="328">
        <v>110</v>
      </c>
      <c r="E7" s="62" t="s">
        <v>926</v>
      </c>
      <c r="F7" s="83"/>
      <c r="G7" s="83"/>
      <c r="H7" s="84"/>
      <c r="I7" s="64"/>
      <c r="J7" s="85">
        <f>INT(D7*I7)</f>
        <v>0</v>
      </c>
      <c r="K7" s="40"/>
      <c r="L7" s="67"/>
      <c r="M7" s="68"/>
      <c r="N7" s="43"/>
      <c r="O7" s="86"/>
      <c r="P7" s="87"/>
      <c r="Q7" s="46"/>
      <c r="R7" s="37"/>
    </row>
    <row r="8" spans="1:18" ht="21" customHeight="1">
      <c r="A8" s="71"/>
      <c r="B8" s="72"/>
      <c r="C8" s="48"/>
      <c r="D8" s="306"/>
      <c r="E8" s="89"/>
      <c r="F8" s="89"/>
      <c r="G8" s="89"/>
      <c r="H8" s="75"/>
      <c r="I8" s="76"/>
      <c r="J8" s="77"/>
      <c r="K8" s="25"/>
      <c r="L8" s="53"/>
      <c r="M8" s="54"/>
      <c r="N8" s="55"/>
      <c r="O8" s="56"/>
      <c r="P8" s="79"/>
      <c r="Q8" s="31"/>
      <c r="R8" s="58"/>
    </row>
    <row r="9" spans="1:18" ht="21" customHeight="1">
      <c r="A9" s="80">
        <v>2</v>
      </c>
      <c r="B9" s="81" t="s">
        <v>934</v>
      </c>
      <c r="C9" s="60" t="s">
        <v>935</v>
      </c>
      <c r="D9" s="297">
        <v>50</v>
      </c>
      <c r="E9" s="62" t="s">
        <v>924</v>
      </c>
      <c r="F9" s="62"/>
      <c r="G9" s="62"/>
      <c r="H9" s="84"/>
      <c r="I9" s="64"/>
      <c r="J9" s="85">
        <f>INT(D9*I9)</f>
        <v>0</v>
      </c>
      <c r="K9" s="40"/>
      <c r="L9" s="67"/>
      <c r="M9" s="68"/>
      <c r="N9" s="69"/>
      <c r="O9" s="86"/>
      <c r="P9" s="87"/>
      <c r="Q9" s="46"/>
      <c r="R9" s="37"/>
    </row>
    <row r="10" spans="1:18" ht="21" customHeight="1">
      <c r="A10" s="17"/>
      <c r="B10" s="72"/>
      <c r="C10" s="48"/>
      <c r="D10" s="306"/>
      <c r="E10" s="89"/>
      <c r="F10" s="89"/>
      <c r="G10" s="89"/>
      <c r="H10" s="58"/>
      <c r="I10" s="76"/>
      <c r="J10" s="77"/>
      <c r="K10" s="25"/>
      <c r="L10" s="53"/>
      <c r="M10" s="54"/>
      <c r="N10" s="92"/>
      <c r="O10" s="56"/>
      <c r="P10" s="79"/>
      <c r="Q10" s="31"/>
      <c r="R10" s="58"/>
    </row>
    <row r="11" spans="1:18" ht="21" customHeight="1">
      <c r="A11" s="80">
        <v>3</v>
      </c>
      <c r="B11" s="81" t="s">
        <v>936</v>
      </c>
      <c r="C11" s="394" t="s">
        <v>937</v>
      </c>
      <c r="D11" s="297">
        <v>200</v>
      </c>
      <c r="E11" s="62" t="s">
        <v>927</v>
      </c>
      <c r="F11" s="62"/>
      <c r="G11" s="62"/>
      <c r="H11" s="84"/>
      <c r="I11" s="64"/>
      <c r="J11" s="85">
        <f>INT(D11*I11)</f>
        <v>0</v>
      </c>
      <c r="K11" s="40"/>
      <c r="L11" s="67"/>
      <c r="M11" s="68"/>
      <c r="N11" s="69"/>
      <c r="O11" s="86"/>
      <c r="P11" s="93"/>
      <c r="Q11" s="46"/>
      <c r="R11" s="37"/>
    </row>
    <row r="12" spans="1:18" ht="21" customHeight="1">
      <c r="A12" s="17"/>
      <c r="B12" s="72"/>
      <c r="C12" s="48"/>
      <c r="D12" s="306"/>
      <c r="E12" s="89"/>
      <c r="F12" s="89"/>
      <c r="G12" s="89"/>
      <c r="H12" s="94"/>
      <c r="I12" s="76"/>
      <c r="J12" s="77"/>
      <c r="K12" s="25"/>
      <c r="L12" s="53"/>
      <c r="M12" s="54"/>
      <c r="N12" s="92"/>
      <c r="O12" s="56"/>
      <c r="P12" s="79"/>
      <c r="Q12" s="31"/>
      <c r="R12" s="58"/>
    </row>
    <row r="13" spans="1:18" ht="21" customHeight="1">
      <c r="A13" s="13">
        <v>4</v>
      </c>
      <c r="B13" s="81" t="s">
        <v>924</v>
      </c>
      <c r="C13" s="394" t="s">
        <v>938</v>
      </c>
      <c r="D13" s="297">
        <v>454</v>
      </c>
      <c r="E13" s="62" t="s">
        <v>924</v>
      </c>
      <c r="F13" s="62"/>
      <c r="G13" s="62"/>
      <c r="H13" s="37"/>
      <c r="I13" s="64"/>
      <c r="J13" s="85">
        <f>INT(D13*I13)</f>
        <v>0</v>
      </c>
      <c r="K13" s="40"/>
      <c r="L13" s="67"/>
      <c r="M13" s="68"/>
      <c r="N13" s="69"/>
      <c r="O13" s="86"/>
      <c r="P13" s="93"/>
      <c r="Q13" s="46"/>
      <c r="R13" s="37"/>
    </row>
    <row r="14" spans="1:18" ht="21" customHeight="1">
      <c r="A14" s="18"/>
      <c r="B14" s="72"/>
      <c r="C14" s="48"/>
      <c r="D14" s="306"/>
      <c r="E14" s="89"/>
      <c r="F14" s="74"/>
      <c r="G14" s="74"/>
      <c r="H14" s="94"/>
      <c r="I14" s="76"/>
      <c r="J14" s="77"/>
      <c r="K14" s="25"/>
      <c r="L14" s="53"/>
      <c r="M14" s="54"/>
      <c r="N14" s="95"/>
      <c r="O14" s="96"/>
      <c r="P14" s="79"/>
      <c r="Q14" s="31"/>
      <c r="R14" s="58"/>
    </row>
    <row r="15" spans="1:18" ht="21" customHeight="1">
      <c r="A15" s="13">
        <v>5</v>
      </c>
      <c r="B15" s="81" t="s">
        <v>924</v>
      </c>
      <c r="C15" s="394" t="s">
        <v>939</v>
      </c>
      <c r="D15" s="297">
        <v>25</v>
      </c>
      <c r="E15" s="62" t="s">
        <v>924</v>
      </c>
      <c r="F15" s="97"/>
      <c r="G15" s="97"/>
      <c r="H15" s="98"/>
      <c r="I15" s="64"/>
      <c r="J15" s="85">
        <f>INT(D15*I15)</f>
        <v>0</v>
      </c>
      <c r="K15" s="40"/>
      <c r="L15" s="67"/>
      <c r="M15" s="68"/>
      <c r="N15" s="43"/>
      <c r="O15" s="86"/>
      <c r="P15" s="93"/>
      <c r="Q15" s="46"/>
      <c r="R15" s="37"/>
    </row>
    <row r="16" spans="1:18" ht="21" customHeight="1">
      <c r="A16" s="17"/>
      <c r="B16" s="72"/>
      <c r="C16" s="48"/>
      <c r="D16" s="326"/>
      <c r="E16" s="89"/>
      <c r="F16" s="74"/>
      <c r="G16" s="74"/>
      <c r="H16" s="22"/>
      <c r="I16" s="76"/>
      <c r="J16" s="77"/>
      <c r="K16" s="25"/>
      <c r="L16" s="53"/>
      <c r="M16" s="54"/>
      <c r="N16" s="95"/>
      <c r="O16" s="96"/>
      <c r="P16" s="79"/>
      <c r="Q16" s="31"/>
      <c r="R16" s="58"/>
    </row>
    <row r="17" spans="1:18" ht="21" customHeight="1">
      <c r="A17" s="13">
        <v>6</v>
      </c>
      <c r="B17" s="81" t="s">
        <v>940</v>
      </c>
      <c r="C17" s="60" t="s">
        <v>943</v>
      </c>
      <c r="D17" s="297">
        <v>40</v>
      </c>
      <c r="E17" s="62" t="s">
        <v>926</v>
      </c>
      <c r="F17" s="97"/>
      <c r="G17" s="97"/>
      <c r="H17" s="100"/>
      <c r="I17" s="64"/>
      <c r="J17" s="85">
        <f>INT(D17*I17)</f>
        <v>0</v>
      </c>
      <c r="K17" s="40"/>
      <c r="L17" s="67"/>
      <c r="M17" s="68"/>
      <c r="N17" s="43"/>
      <c r="O17" s="86"/>
      <c r="P17" s="93"/>
      <c r="Q17" s="46"/>
      <c r="R17" s="37"/>
    </row>
    <row r="18" spans="1:18" ht="21" customHeight="1">
      <c r="A18" s="18"/>
      <c r="B18" s="72"/>
      <c r="C18" s="48"/>
      <c r="D18" s="326"/>
      <c r="E18" s="89"/>
      <c r="F18" s="74"/>
      <c r="G18" s="74"/>
      <c r="H18" s="22"/>
      <c r="I18" s="76"/>
      <c r="J18" s="77"/>
      <c r="K18" s="25"/>
      <c r="L18" s="53"/>
      <c r="M18" s="54"/>
      <c r="N18" s="95"/>
      <c r="O18" s="96"/>
      <c r="P18" s="79"/>
      <c r="Q18" s="31"/>
      <c r="R18" s="58"/>
    </row>
    <row r="19" spans="1:18" ht="21" customHeight="1">
      <c r="A19" s="13">
        <v>7</v>
      </c>
      <c r="B19" s="81" t="s">
        <v>941</v>
      </c>
      <c r="C19" s="60" t="s">
        <v>944</v>
      </c>
      <c r="D19" s="297">
        <v>10</v>
      </c>
      <c r="E19" s="62" t="s">
        <v>924</v>
      </c>
      <c r="F19" s="97"/>
      <c r="G19" s="97"/>
      <c r="H19" s="63"/>
      <c r="I19" s="64"/>
      <c r="J19" s="85">
        <f>INT(D19*I19)</f>
        <v>0</v>
      </c>
      <c r="K19" s="40"/>
      <c r="L19" s="67"/>
      <c r="M19" s="68"/>
      <c r="N19" s="101"/>
      <c r="O19" s="86"/>
      <c r="P19" s="102"/>
      <c r="Q19" s="46"/>
      <c r="R19" s="37"/>
    </row>
    <row r="20" spans="1:18" ht="21" customHeight="1">
      <c r="A20" s="17"/>
      <c r="B20" s="72"/>
      <c r="C20" s="48"/>
      <c r="D20" s="326"/>
      <c r="E20" s="89"/>
      <c r="F20" s="89"/>
      <c r="G20" s="89"/>
      <c r="H20" s="58"/>
      <c r="I20" s="76"/>
      <c r="J20" s="77"/>
      <c r="K20" s="25"/>
      <c r="L20" s="53"/>
      <c r="M20" s="54"/>
      <c r="N20" s="92"/>
      <c r="O20" s="56"/>
      <c r="P20" s="79"/>
      <c r="Q20" s="31"/>
      <c r="R20" s="58"/>
    </row>
    <row r="21" spans="1:18" ht="21" customHeight="1">
      <c r="A21" s="13">
        <v>8</v>
      </c>
      <c r="B21" s="81" t="s">
        <v>924</v>
      </c>
      <c r="C21" s="60" t="s">
        <v>945</v>
      </c>
      <c r="D21" s="297">
        <v>40</v>
      </c>
      <c r="E21" s="62" t="s">
        <v>924</v>
      </c>
      <c r="F21" s="62"/>
      <c r="G21" s="62"/>
      <c r="H21" s="37"/>
      <c r="I21" s="64"/>
      <c r="J21" s="85">
        <f>INT(D21*I21)</f>
        <v>0</v>
      </c>
      <c r="K21" s="40"/>
      <c r="L21" s="67"/>
      <c r="M21" s="68"/>
      <c r="N21" s="69"/>
      <c r="O21" s="86"/>
      <c r="P21" s="93"/>
      <c r="Q21" s="46"/>
      <c r="R21" s="37"/>
    </row>
    <row r="22" spans="1:18" ht="21" customHeight="1">
      <c r="A22" s="18"/>
      <c r="B22" s="72"/>
      <c r="C22" s="48"/>
      <c r="D22" s="306"/>
      <c r="E22" s="89"/>
      <c r="F22" s="74"/>
      <c r="G22" s="74"/>
      <c r="H22" s="22"/>
      <c r="I22" s="76"/>
      <c r="J22" s="77"/>
      <c r="K22" s="25"/>
      <c r="L22" s="53"/>
      <c r="M22" s="54"/>
      <c r="N22" s="78"/>
      <c r="O22" s="96"/>
      <c r="P22" s="79"/>
      <c r="Q22" s="31"/>
      <c r="R22" s="58"/>
    </row>
    <row r="23" spans="1:18" ht="21" customHeight="1">
      <c r="A23" s="13">
        <v>9</v>
      </c>
      <c r="B23" s="81" t="s">
        <v>924</v>
      </c>
      <c r="C23" s="60" t="s">
        <v>946</v>
      </c>
      <c r="D23" s="297">
        <v>10</v>
      </c>
      <c r="E23" s="62" t="s">
        <v>924</v>
      </c>
      <c r="F23" s="97"/>
      <c r="G23" s="97"/>
      <c r="H23" s="63"/>
      <c r="I23" s="64"/>
      <c r="J23" s="85">
        <f>INT(D23*I23)</f>
        <v>0</v>
      </c>
      <c r="K23" s="40"/>
      <c r="L23" s="67"/>
      <c r="M23" s="68"/>
      <c r="N23" s="43"/>
      <c r="O23" s="86"/>
      <c r="P23" s="93"/>
      <c r="Q23" s="46"/>
      <c r="R23" s="37"/>
    </row>
    <row r="24" spans="1:18" ht="21" customHeight="1">
      <c r="A24" s="18"/>
      <c r="B24" s="72"/>
      <c r="C24" s="48"/>
      <c r="D24" s="326"/>
      <c r="E24" s="89"/>
      <c r="F24" s="74"/>
      <c r="G24" s="74"/>
      <c r="H24" s="22"/>
      <c r="I24" s="76"/>
      <c r="J24" s="77"/>
      <c r="K24" s="25"/>
      <c r="L24" s="53"/>
      <c r="M24" s="54"/>
      <c r="N24" s="78"/>
      <c r="O24" s="96"/>
      <c r="P24" s="79"/>
      <c r="Q24" s="31"/>
      <c r="R24" s="58"/>
    </row>
    <row r="25" spans="1:18" ht="21" customHeight="1">
      <c r="A25" s="13">
        <v>10</v>
      </c>
      <c r="B25" s="81" t="s">
        <v>942</v>
      </c>
      <c r="C25" s="60" t="s">
        <v>947</v>
      </c>
      <c r="D25" s="297">
        <v>10</v>
      </c>
      <c r="E25" s="62" t="s">
        <v>924</v>
      </c>
      <c r="F25" s="97"/>
      <c r="G25" s="97"/>
      <c r="H25" s="63"/>
      <c r="I25" s="64"/>
      <c r="J25" s="85">
        <f>INT(D25*I25)</f>
        <v>0</v>
      </c>
      <c r="K25" s="40"/>
      <c r="L25" s="67"/>
      <c r="M25" s="68"/>
      <c r="N25" s="43"/>
      <c r="O25" s="86"/>
      <c r="P25" s="93"/>
      <c r="Q25" s="46"/>
      <c r="R25" s="37"/>
    </row>
    <row r="26" spans="1:18" ht="21" customHeight="1">
      <c r="A26" s="17"/>
      <c r="B26" s="103"/>
      <c r="C26" s="48"/>
      <c r="D26" s="326"/>
      <c r="E26" s="89"/>
      <c r="F26" s="74"/>
      <c r="G26" s="74"/>
      <c r="H26" s="75"/>
      <c r="I26" s="76"/>
      <c r="J26" s="77"/>
      <c r="K26" s="25"/>
      <c r="L26" s="53"/>
      <c r="M26" s="54"/>
      <c r="N26" s="95"/>
      <c r="O26" s="96"/>
      <c r="P26" s="79"/>
      <c r="Q26" s="31"/>
      <c r="R26" s="58"/>
    </row>
    <row r="27" spans="1:18" ht="21" customHeight="1">
      <c r="A27" s="13"/>
      <c r="B27" s="104"/>
      <c r="C27" s="60"/>
      <c r="D27" s="297"/>
      <c r="E27" s="62"/>
      <c r="F27" s="97"/>
      <c r="G27" s="97"/>
      <c r="H27" s="84"/>
      <c r="I27" s="64"/>
      <c r="J27" s="85">
        <f>INT(D27*I27)</f>
        <v>0</v>
      </c>
      <c r="K27" s="40"/>
      <c r="L27" s="67"/>
      <c r="M27" s="68"/>
      <c r="N27" s="105"/>
      <c r="O27" s="86"/>
      <c r="P27" s="93"/>
      <c r="Q27" s="46"/>
      <c r="R27" s="37"/>
    </row>
    <row r="28" spans="1:18" ht="21" customHeight="1">
      <c r="A28" s="17"/>
      <c r="B28" s="103"/>
      <c r="C28" s="48"/>
      <c r="D28" s="326"/>
      <c r="E28" s="89"/>
      <c r="F28" s="106"/>
      <c r="G28" s="106"/>
      <c r="H28" s="107"/>
      <c r="I28" s="76"/>
      <c r="J28" s="77"/>
      <c r="K28" s="25"/>
      <c r="L28" s="53"/>
      <c r="M28" s="54"/>
      <c r="N28" s="95"/>
      <c r="O28" s="96"/>
      <c r="P28" s="79"/>
      <c r="Q28" s="31"/>
      <c r="R28" s="58"/>
    </row>
    <row r="29" spans="1:18" ht="21" customHeight="1">
      <c r="A29" s="13"/>
      <c r="B29" s="104"/>
      <c r="C29" s="60"/>
      <c r="D29" s="297"/>
      <c r="E29" s="62"/>
      <c r="F29" s="108"/>
      <c r="G29" s="108"/>
      <c r="H29" s="37"/>
      <c r="I29" s="64"/>
      <c r="J29" s="85">
        <f>INT(D29*I29)</f>
        <v>0</v>
      </c>
      <c r="K29" s="40"/>
      <c r="L29" s="67"/>
      <c r="M29" s="68"/>
      <c r="N29" s="43"/>
      <c r="O29" s="86"/>
      <c r="P29" s="93"/>
      <c r="Q29" s="46"/>
      <c r="R29" s="37"/>
    </row>
    <row r="30" spans="1:18" ht="21" customHeight="1">
      <c r="A30" s="17"/>
      <c r="B30" s="103"/>
      <c r="C30" s="48"/>
      <c r="D30" s="326"/>
      <c r="E30" s="89"/>
      <c r="F30" s="106"/>
      <c r="G30" s="106"/>
      <c r="H30" s="107"/>
      <c r="I30" s="76"/>
      <c r="J30" s="77"/>
      <c r="K30" s="25"/>
      <c r="L30" s="53"/>
      <c r="M30" s="54"/>
      <c r="N30" s="95"/>
      <c r="O30" s="96"/>
      <c r="P30" s="79"/>
      <c r="Q30" s="31"/>
      <c r="R30" s="58"/>
    </row>
    <row r="31" spans="1:18" ht="21" customHeight="1">
      <c r="A31" s="13"/>
      <c r="B31" s="104"/>
      <c r="C31" s="60"/>
      <c r="D31" s="297"/>
      <c r="E31" s="62"/>
      <c r="F31" s="108"/>
      <c r="G31" s="108"/>
      <c r="H31" s="37"/>
      <c r="I31" s="64"/>
      <c r="J31" s="85">
        <f>INT(D31*I31)</f>
        <v>0</v>
      </c>
      <c r="K31" s="40"/>
      <c r="L31" s="67"/>
      <c r="M31" s="68"/>
      <c r="N31" s="43"/>
      <c r="O31" s="86"/>
      <c r="P31" s="93"/>
      <c r="Q31" s="46"/>
      <c r="R31" s="37"/>
    </row>
    <row r="32" spans="1:18" ht="21" customHeight="1">
      <c r="A32" s="17"/>
      <c r="B32" s="103"/>
      <c r="C32" s="48"/>
      <c r="D32" s="326"/>
      <c r="E32" s="89"/>
      <c r="F32" s="106"/>
      <c r="G32" s="106"/>
      <c r="H32" s="58"/>
      <c r="I32" s="76"/>
      <c r="J32" s="77"/>
      <c r="K32" s="25"/>
      <c r="L32" s="53"/>
      <c r="M32" s="54"/>
      <c r="N32" s="95"/>
      <c r="O32" s="96"/>
      <c r="P32" s="79"/>
      <c r="Q32" s="31"/>
      <c r="R32" s="58"/>
    </row>
    <row r="33" spans="1:18" ht="21" customHeight="1">
      <c r="A33" s="13"/>
      <c r="B33" s="104"/>
      <c r="C33" s="60"/>
      <c r="D33" s="297"/>
      <c r="E33" s="62"/>
      <c r="F33" s="108"/>
      <c r="G33" s="108"/>
      <c r="H33" s="37"/>
      <c r="I33" s="64"/>
      <c r="J33" s="85">
        <f>INT(D33*I33)</f>
        <v>0</v>
      </c>
      <c r="K33" s="40"/>
      <c r="L33" s="67"/>
      <c r="M33" s="68"/>
      <c r="N33" s="43"/>
      <c r="O33" s="86"/>
      <c r="P33" s="93"/>
      <c r="Q33" s="46"/>
      <c r="R33" s="37"/>
    </row>
    <row r="34" spans="1:18" ht="21" customHeight="1">
      <c r="A34" s="17"/>
      <c r="B34" s="103"/>
      <c r="C34" s="48"/>
      <c r="D34" s="326"/>
      <c r="E34" s="89"/>
      <c r="F34" s="106"/>
      <c r="G34" s="106"/>
      <c r="H34" s="58"/>
      <c r="I34" s="76"/>
      <c r="J34" s="77"/>
      <c r="K34" s="25"/>
      <c r="L34" s="53"/>
      <c r="M34" s="54"/>
      <c r="N34" s="95"/>
      <c r="O34" s="96"/>
      <c r="P34" s="79"/>
      <c r="Q34" s="31"/>
      <c r="R34" s="58"/>
    </row>
    <row r="35" spans="1:18" ht="21" customHeight="1">
      <c r="A35" s="13"/>
      <c r="B35" s="104"/>
      <c r="C35" s="60"/>
      <c r="D35" s="297"/>
      <c r="E35" s="62"/>
      <c r="F35" s="108"/>
      <c r="G35" s="108"/>
      <c r="H35" s="37"/>
      <c r="I35" s="64"/>
      <c r="J35" s="85">
        <f>INT(D35*I35)</f>
        <v>0</v>
      </c>
      <c r="K35" s="40"/>
      <c r="L35" s="67"/>
      <c r="M35" s="68"/>
      <c r="N35" s="43"/>
      <c r="O35" s="86"/>
      <c r="P35" s="93"/>
      <c r="Q35" s="46"/>
      <c r="R35" s="37"/>
    </row>
    <row r="36" spans="1:18" ht="21" customHeight="1">
      <c r="A36" s="17"/>
      <c r="B36" s="72"/>
      <c r="C36" s="48"/>
      <c r="D36" s="306"/>
      <c r="E36" s="89"/>
      <c r="F36" s="89"/>
      <c r="G36" s="89"/>
      <c r="H36" s="94"/>
      <c r="I36" s="76"/>
      <c r="J36" s="77"/>
      <c r="K36" s="25"/>
      <c r="L36" s="53"/>
      <c r="M36" s="54"/>
      <c r="N36" s="95"/>
      <c r="O36" s="56"/>
      <c r="P36" s="79"/>
      <c r="Q36" s="31"/>
      <c r="R36" s="58"/>
    </row>
    <row r="37" spans="1:18" ht="21" customHeight="1">
      <c r="A37" s="13"/>
      <c r="B37" s="81"/>
      <c r="C37" s="60"/>
      <c r="D37" s="297"/>
      <c r="E37" s="62"/>
      <c r="F37" s="62"/>
      <c r="G37" s="62"/>
      <c r="H37" s="98"/>
      <c r="I37" s="64"/>
      <c r="J37" s="85">
        <f>INT(D37*I37)</f>
        <v>0</v>
      </c>
      <c r="K37" s="40"/>
      <c r="L37" s="67"/>
      <c r="M37" s="68"/>
      <c r="N37" s="43"/>
      <c r="O37" s="86"/>
      <c r="P37" s="93"/>
      <c r="Q37" s="46"/>
      <c r="R37" s="37"/>
    </row>
    <row r="38" spans="1:18" ht="21" customHeight="1">
      <c r="A38" s="17"/>
      <c r="B38" s="72"/>
      <c r="C38" s="48"/>
      <c r="D38" s="326"/>
      <c r="E38" s="89"/>
      <c r="F38" s="89"/>
      <c r="G38" s="89"/>
      <c r="H38" s="94"/>
      <c r="I38" s="76"/>
      <c r="J38" s="77"/>
      <c r="K38" s="25"/>
      <c r="L38" s="53"/>
      <c r="M38" s="54"/>
      <c r="N38" s="95"/>
      <c r="O38" s="56"/>
      <c r="P38" s="79"/>
      <c r="Q38" s="31"/>
      <c r="R38" s="58"/>
    </row>
    <row r="39" spans="1:18" ht="21" customHeight="1">
      <c r="A39" s="13"/>
      <c r="B39" s="81"/>
      <c r="C39" s="60"/>
      <c r="D39" s="297"/>
      <c r="E39" s="62"/>
      <c r="F39" s="62"/>
      <c r="G39" s="62"/>
      <c r="H39" s="98"/>
      <c r="I39" s="64"/>
      <c r="J39" s="85">
        <f>INT(D39*I39)</f>
        <v>0</v>
      </c>
      <c r="K39" s="40"/>
      <c r="L39" s="67"/>
      <c r="M39" s="68"/>
      <c r="N39" s="43"/>
      <c r="O39" s="86"/>
      <c r="P39" s="93"/>
      <c r="Q39" s="46"/>
      <c r="R39" s="37"/>
    </row>
    <row r="40" spans="1:18" ht="21" customHeight="1">
      <c r="A40" s="17"/>
      <c r="B40" s="72"/>
      <c r="C40" s="48"/>
      <c r="D40" s="326"/>
      <c r="E40" s="89"/>
      <c r="F40" s="106"/>
      <c r="G40" s="106"/>
      <c r="H40" s="22"/>
      <c r="I40" s="76"/>
      <c r="J40" s="77"/>
      <c r="K40" s="25"/>
      <c r="L40" s="53"/>
      <c r="M40" s="54"/>
      <c r="N40" s="95"/>
      <c r="O40" s="56"/>
      <c r="P40" s="79"/>
      <c r="Q40" s="31"/>
      <c r="R40" s="58"/>
    </row>
    <row r="41" spans="1:18" ht="21" customHeight="1">
      <c r="A41" s="13"/>
      <c r="B41" s="81"/>
      <c r="C41" s="60"/>
      <c r="D41" s="297"/>
      <c r="E41" s="62"/>
      <c r="F41" s="108"/>
      <c r="G41" s="108"/>
      <c r="H41" s="100"/>
      <c r="I41" s="64"/>
      <c r="J41" s="85">
        <f>INT(D41*I41)</f>
        <v>0</v>
      </c>
      <c r="K41" s="40"/>
      <c r="L41" s="67"/>
      <c r="M41" s="68"/>
      <c r="N41" s="43"/>
      <c r="O41" s="86"/>
      <c r="P41" s="93"/>
      <c r="Q41" s="46"/>
      <c r="R41" s="37"/>
    </row>
    <row r="42" spans="1:18" ht="21" customHeight="1">
      <c r="A42" s="17"/>
      <c r="B42" s="72"/>
      <c r="C42" s="48"/>
      <c r="D42" s="326"/>
      <c r="E42" s="89"/>
      <c r="F42" s="106"/>
      <c r="G42" s="106"/>
      <c r="H42" s="22"/>
      <c r="I42" s="76"/>
      <c r="J42" s="77"/>
      <c r="K42" s="25"/>
      <c r="L42" s="53"/>
      <c r="M42" s="54"/>
      <c r="N42" s="95"/>
      <c r="O42" s="56"/>
      <c r="P42" s="79"/>
      <c r="Q42" s="109"/>
      <c r="R42" s="58"/>
    </row>
    <row r="43" spans="1:18" ht="21" customHeight="1">
      <c r="A43" s="13"/>
      <c r="B43" s="81"/>
      <c r="C43" s="60"/>
      <c r="D43" s="297"/>
      <c r="E43" s="62"/>
      <c r="F43" s="108"/>
      <c r="G43" s="108"/>
      <c r="H43" s="63"/>
      <c r="I43" s="64"/>
      <c r="J43" s="85">
        <f>INT(D43*I43)</f>
        <v>0</v>
      </c>
      <c r="K43" s="40"/>
      <c r="L43" s="110"/>
      <c r="M43" s="54"/>
      <c r="N43" s="101"/>
      <c r="O43" s="111"/>
      <c r="P43" s="102"/>
      <c r="Q43" s="112"/>
      <c r="R43" s="94"/>
    </row>
    <row r="44" spans="1:18" ht="21" customHeight="1">
      <c r="A44" s="17"/>
      <c r="B44" s="72"/>
      <c r="C44" s="113"/>
      <c r="D44" s="303"/>
      <c r="E44" s="115"/>
      <c r="F44" s="116"/>
      <c r="G44" s="116"/>
      <c r="H44" s="117"/>
      <c r="I44" s="118"/>
      <c r="J44" s="119"/>
      <c r="K44" s="120"/>
      <c r="L44" s="121"/>
      <c r="M44" s="122"/>
      <c r="N44" s="92"/>
      <c r="O44" s="56"/>
      <c r="P44" s="79"/>
      <c r="Q44" s="31"/>
      <c r="R44" s="58"/>
    </row>
    <row r="45" spans="1:18" ht="21" customHeight="1" thickBot="1">
      <c r="A45" s="123"/>
      <c r="B45" s="141"/>
      <c r="C45" s="125"/>
      <c r="D45" s="305"/>
      <c r="E45" s="127"/>
      <c r="F45" s="128"/>
      <c r="G45" s="128"/>
      <c r="H45" s="129"/>
      <c r="I45" s="130"/>
      <c r="J45" s="131">
        <f>SUM(J6:J43)</f>
        <v>0</v>
      </c>
      <c r="K45" s="132"/>
      <c r="L45" s="133"/>
      <c r="M45" s="134"/>
      <c r="N45" s="135"/>
      <c r="O45" s="136"/>
      <c r="P45" s="137"/>
      <c r="Q45" s="138"/>
      <c r="R45" s="139"/>
    </row>
    <row r="46" spans="1:18" ht="21" customHeight="1" thickTop="1">
      <c r="A46" s="142"/>
      <c r="B46" s="19"/>
      <c r="C46" s="20"/>
      <c r="D46" s="334"/>
      <c r="E46" s="21"/>
      <c r="F46" s="21"/>
      <c r="G46" s="21"/>
      <c r="H46" s="22"/>
      <c r="I46" s="23"/>
      <c r="J46" s="24"/>
      <c r="K46" s="25"/>
      <c r="L46" s="26"/>
      <c r="M46" s="27"/>
      <c r="N46" s="28"/>
      <c r="O46" s="29"/>
      <c r="P46" s="30"/>
      <c r="Q46" s="31"/>
      <c r="R46" s="32"/>
    </row>
    <row r="47" spans="1:18" ht="21" customHeight="1">
      <c r="A47" s="15"/>
      <c r="B47" s="33"/>
      <c r="C47" s="34"/>
      <c r="D47" s="335"/>
      <c r="E47" s="36"/>
      <c r="F47" s="36"/>
      <c r="G47" s="36"/>
      <c r="H47" s="37"/>
      <c r="I47" s="38"/>
      <c r="J47" s="39">
        <f>INT(D47*I47)</f>
        <v>0</v>
      </c>
      <c r="K47" s="40"/>
      <c r="L47" s="41"/>
      <c r="M47" s="42"/>
      <c r="N47" s="43"/>
      <c r="O47" s="44"/>
      <c r="P47" s="45"/>
      <c r="Q47" s="46"/>
      <c r="R47" s="37"/>
    </row>
    <row r="48" spans="1:18" ht="21" customHeight="1">
      <c r="A48" s="17"/>
      <c r="B48" s="47"/>
      <c r="C48" s="48"/>
      <c r="D48" s="329"/>
      <c r="E48" s="50"/>
      <c r="F48" s="50"/>
      <c r="G48" s="50"/>
      <c r="H48" s="22"/>
      <c r="I48" s="51"/>
      <c r="J48" s="52"/>
      <c r="K48" s="25"/>
      <c r="L48" s="53"/>
      <c r="M48" s="54"/>
      <c r="N48" s="55"/>
      <c r="O48" s="56"/>
      <c r="P48" s="57"/>
      <c r="Q48" s="31"/>
      <c r="R48" s="58"/>
    </row>
    <row r="49" spans="1:18" ht="21" customHeight="1">
      <c r="A49" s="13"/>
      <c r="B49" s="59"/>
      <c r="C49" s="60"/>
      <c r="D49" s="297"/>
      <c r="E49" s="62"/>
      <c r="F49" s="62"/>
      <c r="G49" s="62"/>
      <c r="H49" s="63"/>
      <c r="I49" s="64"/>
      <c r="J49" s="85">
        <f>INT(D49*I49)</f>
        <v>0</v>
      </c>
      <c r="K49" s="66"/>
      <c r="L49" s="67"/>
      <c r="M49" s="68"/>
      <c r="N49" s="69"/>
      <c r="O49" s="44"/>
      <c r="P49" s="70"/>
      <c r="Q49" s="46"/>
      <c r="R49" s="37"/>
    </row>
    <row r="50" spans="1:18" ht="21" customHeight="1">
      <c r="A50" s="71"/>
      <c r="B50" s="72"/>
      <c r="C50" s="16"/>
      <c r="D50" s="327"/>
      <c r="E50" s="74"/>
      <c r="F50" s="74"/>
      <c r="G50" s="74"/>
      <c r="H50" s="75"/>
      <c r="I50" s="140"/>
      <c r="J50" s="116"/>
      <c r="K50" s="25"/>
      <c r="L50" s="53"/>
      <c r="M50" s="54"/>
      <c r="N50" s="78"/>
      <c r="O50" s="56"/>
      <c r="P50" s="79"/>
      <c r="Q50" s="31"/>
      <c r="R50" s="58"/>
    </row>
    <row r="51" spans="1:18" ht="21" customHeight="1">
      <c r="A51" s="80"/>
      <c r="B51" s="81"/>
      <c r="C51" s="60"/>
      <c r="D51" s="328"/>
      <c r="E51" s="62"/>
      <c r="F51" s="83"/>
      <c r="G51" s="83"/>
      <c r="H51" s="84"/>
      <c r="I51" s="64"/>
      <c r="J51" s="85">
        <f>INT(D51*I51)</f>
        <v>0</v>
      </c>
      <c r="K51" s="40"/>
      <c r="L51" s="67"/>
      <c r="M51" s="68"/>
      <c r="N51" s="43"/>
      <c r="O51" s="86"/>
      <c r="P51" s="87"/>
      <c r="Q51" s="46"/>
      <c r="R51" s="37"/>
    </row>
    <row r="52" spans="1:18" ht="21" customHeight="1">
      <c r="A52" s="71"/>
      <c r="B52" s="72"/>
      <c r="C52" s="48"/>
      <c r="D52" s="306"/>
      <c r="E52" s="89"/>
      <c r="F52" s="89"/>
      <c r="G52" s="89"/>
      <c r="H52" s="75"/>
      <c r="I52" s="76"/>
      <c r="J52" s="77"/>
      <c r="K52" s="25"/>
      <c r="L52" s="53"/>
      <c r="M52" s="54"/>
      <c r="N52" s="55"/>
      <c r="O52" s="56"/>
      <c r="P52" s="79"/>
      <c r="Q52" s="31"/>
      <c r="R52" s="58"/>
    </row>
    <row r="53" spans="1:18" ht="21" customHeight="1">
      <c r="A53" s="80"/>
      <c r="B53" s="81"/>
      <c r="C53" s="60"/>
      <c r="D53" s="297"/>
      <c r="E53" s="62"/>
      <c r="F53" s="62"/>
      <c r="G53" s="62"/>
      <c r="H53" s="84"/>
      <c r="I53" s="64"/>
      <c r="J53" s="85">
        <f>INT(D53*I53)</f>
        <v>0</v>
      </c>
      <c r="K53" s="40"/>
      <c r="L53" s="67"/>
      <c r="M53" s="68"/>
      <c r="N53" s="69"/>
      <c r="O53" s="86"/>
      <c r="P53" s="87"/>
      <c r="Q53" s="46"/>
      <c r="R53" s="37"/>
    </row>
    <row r="54" spans="1:18" ht="21" customHeight="1">
      <c r="A54" s="17"/>
      <c r="B54" s="72"/>
      <c r="C54" s="48"/>
      <c r="D54" s="306"/>
      <c r="E54" s="89"/>
      <c r="F54" s="89"/>
      <c r="G54" s="89"/>
      <c r="H54" s="58"/>
      <c r="I54" s="76"/>
      <c r="J54" s="77"/>
      <c r="K54" s="25"/>
      <c r="L54" s="53"/>
      <c r="M54" s="54"/>
      <c r="N54" s="92"/>
      <c r="O54" s="56"/>
      <c r="P54" s="79"/>
      <c r="Q54" s="31"/>
      <c r="R54" s="58"/>
    </row>
    <row r="55" spans="1:18" ht="21" customHeight="1">
      <c r="A55" s="80"/>
      <c r="B55" s="81"/>
      <c r="C55" s="60"/>
      <c r="D55" s="297"/>
      <c r="E55" s="62"/>
      <c r="F55" s="62"/>
      <c r="G55" s="62"/>
      <c r="H55" s="84"/>
      <c r="I55" s="64"/>
      <c r="J55" s="85">
        <f>INT(D55*I55)</f>
        <v>0</v>
      </c>
      <c r="K55" s="40"/>
      <c r="L55" s="67"/>
      <c r="M55" s="68"/>
      <c r="N55" s="69"/>
      <c r="O55" s="86"/>
      <c r="P55" s="93"/>
      <c r="Q55" s="46"/>
      <c r="R55" s="37"/>
    </row>
    <row r="56" spans="1:18" ht="21" customHeight="1">
      <c r="A56" s="17"/>
      <c r="B56" s="72"/>
      <c r="C56" s="48"/>
      <c r="D56" s="306"/>
      <c r="E56" s="89"/>
      <c r="F56" s="89"/>
      <c r="G56" s="89"/>
      <c r="H56" s="94"/>
      <c r="I56" s="76"/>
      <c r="J56" s="77"/>
      <c r="K56" s="25"/>
      <c r="L56" s="53"/>
      <c r="M56" s="54"/>
      <c r="N56" s="92"/>
      <c r="O56" s="56"/>
      <c r="P56" s="79"/>
      <c r="Q56" s="31"/>
      <c r="R56" s="58"/>
    </row>
    <row r="57" spans="1:18" ht="21" customHeight="1">
      <c r="A57" s="13"/>
      <c r="B57" s="81"/>
      <c r="C57" s="60"/>
      <c r="D57" s="297"/>
      <c r="E57" s="62"/>
      <c r="F57" s="62"/>
      <c r="G57" s="62"/>
      <c r="H57" s="37"/>
      <c r="I57" s="64"/>
      <c r="J57" s="85">
        <f>INT(D57*I57)</f>
        <v>0</v>
      </c>
      <c r="K57" s="40"/>
      <c r="L57" s="67"/>
      <c r="M57" s="68"/>
      <c r="N57" s="69"/>
      <c r="O57" s="86"/>
      <c r="P57" s="93"/>
      <c r="Q57" s="46"/>
      <c r="R57" s="37"/>
    </row>
    <row r="58" spans="1:18" ht="21" customHeight="1">
      <c r="A58" s="18"/>
      <c r="B58" s="72"/>
      <c r="C58" s="48"/>
      <c r="D58" s="306"/>
      <c r="E58" s="89"/>
      <c r="F58" s="74"/>
      <c r="G58" s="74"/>
      <c r="H58" s="94"/>
      <c r="I58" s="76"/>
      <c r="J58" s="77"/>
      <c r="K58" s="25"/>
      <c r="L58" s="53"/>
      <c r="M58" s="54"/>
      <c r="N58" s="95"/>
      <c r="O58" s="96"/>
      <c r="P58" s="79"/>
      <c r="Q58" s="31"/>
      <c r="R58" s="58"/>
    </row>
    <row r="59" spans="1:18" ht="21" customHeight="1">
      <c r="A59" s="13"/>
      <c r="B59" s="81"/>
      <c r="C59" s="14"/>
      <c r="D59" s="297"/>
      <c r="E59" s="62"/>
      <c r="F59" s="97"/>
      <c r="G59" s="97"/>
      <c r="H59" s="98"/>
      <c r="I59" s="64"/>
      <c r="J59" s="85">
        <f>INT(D59*I59)</f>
        <v>0</v>
      </c>
      <c r="K59" s="40"/>
      <c r="L59" s="67"/>
      <c r="M59" s="68"/>
      <c r="N59" s="43"/>
      <c r="O59" s="86"/>
      <c r="P59" s="93"/>
      <c r="Q59" s="46"/>
      <c r="R59" s="37"/>
    </row>
    <row r="60" spans="1:18" ht="21" customHeight="1">
      <c r="A60" s="17"/>
      <c r="B60" s="72"/>
      <c r="C60" s="48"/>
      <c r="D60" s="326"/>
      <c r="E60" s="89"/>
      <c r="F60" s="74"/>
      <c r="G60" s="74"/>
      <c r="H60" s="22"/>
      <c r="I60" s="76"/>
      <c r="J60" s="77"/>
      <c r="K60" s="25"/>
      <c r="L60" s="53"/>
      <c r="M60" s="54"/>
      <c r="N60" s="95"/>
      <c r="O60" s="96"/>
      <c r="P60" s="79"/>
      <c r="Q60" s="31"/>
      <c r="R60" s="58"/>
    </row>
    <row r="61" spans="1:18" ht="21" customHeight="1">
      <c r="A61" s="13"/>
      <c r="B61" s="81"/>
      <c r="C61" s="60"/>
      <c r="D61" s="297"/>
      <c r="E61" s="62"/>
      <c r="F61" s="97"/>
      <c r="G61" s="97"/>
      <c r="H61" s="100"/>
      <c r="I61" s="64"/>
      <c r="J61" s="85">
        <f>INT(D61*I61)</f>
        <v>0</v>
      </c>
      <c r="K61" s="40"/>
      <c r="L61" s="67"/>
      <c r="M61" s="68"/>
      <c r="N61" s="43"/>
      <c r="O61" s="86"/>
      <c r="P61" s="93"/>
      <c r="Q61" s="46"/>
      <c r="R61" s="37"/>
    </row>
    <row r="62" spans="1:18" ht="21" customHeight="1">
      <c r="A62" s="18"/>
      <c r="B62" s="72"/>
      <c r="C62" s="48"/>
      <c r="D62" s="326"/>
      <c r="E62" s="89"/>
      <c r="F62" s="74"/>
      <c r="G62" s="74"/>
      <c r="H62" s="22"/>
      <c r="I62" s="76"/>
      <c r="J62" s="77"/>
      <c r="K62" s="25"/>
      <c r="L62" s="53"/>
      <c r="M62" s="54"/>
      <c r="N62" s="95"/>
      <c r="O62" s="96"/>
      <c r="P62" s="79"/>
      <c r="Q62" s="31"/>
      <c r="R62" s="58"/>
    </row>
    <row r="63" spans="1:18" ht="21" customHeight="1">
      <c r="A63" s="13"/>
      <c r="B63" s="81"/>
      <c r="C63" s="60"/>
      <c r="D63" s="297"/>
      <c r="E63" s="62"/>
      <c r="F63" s="97"/>
      <c r="G63" s="97"/>
      <c r="H63" s="63"/>
      <c r="I63" s="64"/>
      <c r="J63" s="85">
        <f>INT(D63*I63)</f>
        <v>0</v>
      </c>
      <c r="K63" s="40"/>
      <c r="L63" s="67"/>
      <c r="M63" s="68"/>
      <c r="N63" s="101"/>
      <c r="O63" s="86"/>
      <c r="P63" s="102"/>
      <c r="Q63" s="46"/>
      <c r="R63" s="37"/>
    </row>
    <row r="64" spans="1:18" ht="21" customHeight="1">
      <c r="A64" s="17"/>
      <c r="B64" s="72"/>
      <c r="C64" s="48"/>
      <c r="D64" s="326"/>
      <c r="E64" s="89"/>
      <c r="F64" s="89"/>
      <c r="G64" s="89"/>
      <c r="H64" s="58"/>
      <c r="I64" s="76"/>
      <c r="J64" s="77"/>
      <c r="K64" s="25"/>
      <c r="L64" s="53"/>
      <c r="M64" s="54"/>
      <c r="N64" s="92"/>
      <c r="O64" s="56"/>
      <c r="P64" s="79"/>
      <c r="Q64" s="31"/>
      <c r="R64" s="58"/>
    </row>
    <row r="65" spans="1:18" ht="21" customHeight="1">
      <c r="A65" s="13"/>
      <c r="B65" s="81"/>
      <c r="C65" s="60"/>
      <c r="D65" s="297"/>
      <c r="E65" s="62"/>
      <c r="F65" s="62"/>
      <c r="G65" s="62"/>
      <c r="H65" s="37"/>
      <c r="I65" s="64"/>
      <c r="J65" s="85">
        <f>INT(D65*I65)</f>
        <v>0</v>
      </c>
      <c r="K65" s="40"/>
      <c r="L65" s="67"/>
      <c r="M65" s="68"/>
      <c r="N65" s="69"/>
      <c r="O65" s="86"/>
      <c r="P65" s="93"/>
      <c r="Q65" s="46"/>
      <c r="R65" s="37"/>
    </row>
    <row r="66" spans="1:18" ht="21" customHeight="1">
      <c r="A66" s="18"/>
      <c r="B66" s="72"/>
      <c r="C66" s="48"/>
      <c r="D66" s="306"/>
      <c r="E66" s="89"/>
      <c r="F66" s="74"/>
      <c r="G66" s="74"/>
      <c r="H66" s="22"/>
      <c r="I66" s="76"/>
      <c r="J66" s="77"/>
      <c r="K66" s="25"/>
      <c r="L66" s="53"/>
      <c r="M66" s="54"/>
      <c r="N66" s="78"/>
      <c r="O66" s="96"/>
      <c r="P66" s="79"/>
      <c r="Q66" s="31"/>
      <c r="R66" s="58"/>
    </row>
    <row r="67" spans="1:18" ht="21" customHeight="1">
      <c r="A67" s="13"/>
      <c r="B67" s="81"/>
      <c r="C67" s="60"/>
      <c r="D67" s="297"/>
      <c r="E67" s="62"/>
      <c r="F67" s="97"/>
      <c r="G67" s="97"/>
      <c r="H67" s="63"/>
      <c r="I67" s="64"/>
      <c r="J67" s="85">
        <f>INT(D67*I67)</f>
        <v>0</v>
      </c>
      <c r="K67" s="40"/>
      <c r="L67" s="67"/>
      <c r="M67" s="68"/>
      <c r="N67" s="43"/>
      <c r="O67" s="86"/>
      <c r="P67" s="93"/>
      <c r="Q67" s="46"/>
      <c r="R67" s="37"/>
    </row>
    <row r="68" spans="1:18" ht="21" customHeight="1">
      <c r="A68" s="18"/>
      <c r="B68" s="72"/>
      <c r="C68" s="48"/>
      <c r="D68" s="326"/>
      <c r="E68" s="89"/>
      <c r="F68" s="74"/>
      <c r="G68" s="74"/>
      <c r="H68" s="22"/>
      <c r="I68" s="76"/>
      <c r="J68" s="77"/>
      <c r="K68" s="25"/>
      <c r="L68" s="53"/>
      <c r="M68" s="54"/>
      <c r="N68" s="78"/>
      <c r="O68" s="96"/>
      <c r="P68" s="79"/>
      <c r="Q68" s="31"/>
      <c r="R68" s="58"/>
    </row>
    <row r="69" spans="1:18" ht="21" customHeight="1">
      <c r="A69" s="13"/>
      <c r="B69" s="81"/>
      <c r="C69" s="60"/>
      <c r="D69" s="297"/>
      <c r="E69" s="62"/>
      <c r="F69" s="97"/>
      <c r="G69" s="97"/>
      <c r="H69" s="63"/>
      <c r="I69" s="64"/>
      <c r="J69" s="85">
        <f>INT(D69*I69)</f>
        <v>0</v>
      </c>
      <c r="K69" s="40"/>
      <c r="L69" s="67"/>
      <c r="M69" s="68"/>
      <c r="N69" s="43"/>
      <c r="O69" s="86"/>
      <c r="P69" s="93"/>
      <c r="Q69" s="46"/>
      <c r="R69" s="37"/>
    </row>
    <row r="70" spans="1:18" ht="21" customHeight="1">
      <c r="A70" s="17"/>
      <c r="B70" s="103"/>
      <c r="C70" s="48"/>
      <c r="D70" s="326"/>
      <c r="E70" s="89"/>
      <c r="F70" s="74"/>
      <c r="G70" s="74"/>
      <c r="H70" s="75"/>
      <c r="I70" s="76"/>
      <c r="J70" s="77"/>
      <c r="K70" s="25"/>
      <c r="L70" s="53"/>
      <c r="M70" s="54"/>
      <c r="N70" s="95"/>
      <c r="O70" s="96"/>
      <c r="P70" s="79"/>
      <c r="Q70" s="31"/>
      <c r="R70" s="58"/>
    </row>
    <row r="71" spans="1:18" ht="21" customHeight="1">
      <c r="A71" s="13"/>
      <c r="B71" s="104"/>
      <c r="C71" s="60"/>
      <c r="D71" s="297"/>
      <c r="E71" s="62"/>
      <c r="F71" s="97"/>
      <c r="G71" s="97"/>
      <c r="H71" s="84"/>
      <c r="I71" s="64"/>
      <c r="J71" s="85">
        <f>INT(D71*I71)</f>
        <v>0</v>
      </c>
      <c r="K71" s="40"/>
      <c r="L71" s="67"/>
      <c r="M71" s="68"/>
      <c r="N71" s="105"/>
      <c r="O71" s="86"/>
      <c r="P71" s="93"/>
      <c r="Q71" s="46"/>
      <c r="R71" s="37"/>
    </row>
    <row r="72" spans="1:18" ht="21" customHeight="1">
      <c r="A72" s="17"/>
      <c r="B72" s="103"/>
      <c r="C72" s="48"/>
      <c r="D72" s="326"/>
      <c r="E72" s="89"/>
      <c r="F72" s="106"/>
      <c r="G72" s="106"/>
      <c r="H72" s="107"/>
      <c r="I72" s="76"/>
      <c r="J72" s="77"/>
      <c r="K72" s="25"/>
      <c r="L72" s="53"/>
      <c r="M72" s="54"/>
      <c r="N72" s="95"/>
      <c r="O72" s="96"/>
      <c r="P72" s="79"/>
      <c r="Q72" s="31"/>
      <c r="R72" s="58"/>
    </row>
    <row r="73" spans="1:18" ht="21" customHeight="1">
      <c r="A73" s="13"/>
      <c r="B73" s="104"/>
      <c r="C73" s="60"/>
      <c r="D73" s="297"/>
      <c r="E73" s="62"/>
      <c r="F73" s="108"/>
      <c r="G73" s="108"/>
      <c r="H73" s="37"/>
      <c r="I73" s="64"/>
      <c r="J73" s="85">
        <f>INT(D73*I73)</f>
        <v>0</v>
      </c>
      <c r="K73" s="40"/>
      <c r="L73" s="67"/>
      <c r="M73" s="68"/>
      <c r="N73" s="43"/>
      <c r="O73" s="86"/>
      <c r="P73" s="93"/>
      <c r="Q73" s="46"/>
      <c r="R73" s="37"/>
    </row>
    <row r="74" spans="1:18" ht="21" customHeight="1">
      <c r="A74" s="17"/>
      <c r="B74" s="103"/>
      <c r="C74" s="48"/>
      <c r="D74" s="326"/>
      <c r="E74" s="89"/>
      <c r="F74" s="106"/>
      <c r="G74" s="106"/>
      <c r="H74" s="107"/>
      <c r="I74" s="76"/>
      <c r="J74" s="77"/>
      <c r="K74" s="25"/>
      <c r="L74" s="53"/>
      <c r="M74" s="54"/>
      <c r="N74" s="95"/>
      <c r="O74" s="96"/>
      <c r="P74" s="79"/>
      <c r="Q74" s="31"/>
      <c r="R74" s="58"/>
    </row>
    <row r="75" spans="1:18" ht="21" customHeight="1">
      <c r="A75" s="13"/>
      <c r="B75" s="104"/>
      <c r="C75" s="60"/>
      <c r="D75" s="297"/>
      <c r="E75" s="62"/>
      <c r="F75" s="108"/>
      <c r="G75" s="108"/>
      <c r="H75" s="37"/>
      <c r="I75" s="64"/>
      <c r="J75" s="85">
        <f>INT(D75*I75)</f>
        <v>0</v>
      </c>
      <c r="K75" s="40"/>
      <c r="L75" s="67"/>
      <c r="M75" s="68"/>
      <c r="N75" s="43"/>
      <c r="O75" s="86"/>
      <c r="P75" s="93"/>
      <c r="Q75" s="46"/>
      <c r="R75" s="37"/>
    </row>
    <row r="76" spans="1:18" ht="21" customHeight="1">
      <c r="A76" s="17"/>
      <c r="B76" s="103"/>
      <c r="C76" s="48"/>
      <c r="D76" s="326"/>
      <c r="E76" s="89"/>
      <c r="F76" s="106"/>
      <c r="G76" s="106"/>
      <c r="H76" s="58"/>
      <c r="I76" s="76"/>
      <c r="J76" s="77"/>
      <c r="K76" s="25"/>
      <c r="L76" s="53"/>
      <c r="M76" s="54"/>
      <c r="N76" s="95"/>
      <c r="O76" s="96"/>
      <c r="P76" s="79"/>
      <c r="Q76" s="31"/>
      <c r="R76" s="58"/>
    </row>
    <row r="77" spans="1:18" ht="21" customHeight="1">
      <c r="A77" s="13"/>
      <c r="B77" s="104"/>
      <c r="C77" s="60"/>
      <c r="D77" s="297"/>
      <c r="E77" s="62"/>
      <c r="F77" s="108"/>
      <c r="G77" s="108"/>
      <c r="H77" s="37"/>
      <c r="I77" s="64"/>
      <c r="J77" s="85">
        <f>INT(D77*I77)</f>
        <v>0</v>
      </c>
      <c r="K77" s="40"/>
      <c r="L77" s="67"/>
      <c r="M77" s="68"/>
      <c r="N77" s="43"/>
      <c r="O77" s="86"/>
      <c r="P77" s="93"/>
      <c r="Q77" s="46"/>
      <c r="R77" s="37"/>
    </row>
    <row r="78" spans="1:18" ht="21" customHeight="1">
      <c r="A78" s="17"/>
      <c r="B78" s="103"/>
      <c r="C78" s="48"/>
      <c r="D78" s="326"/>
      <c r="E78" s="89"/>
      <c r="F78" s="106"/>
      <c r="G78" s="106"/>
      <c r="H78" s="58"/>
      <c r="I78" s="76"/>
      <c r="J78" s="77"/>
      <c r="K78" s="25"/>
      <c r="L78" s="53"/>
      <c r="M78" s="54"/>
      <c r="N78" s="95"/>
      <c r="O78" s="96"/>
      <c r="P78" s="79"/>
      <c r="Q78" s="31"/>
      <c r="R78" s="58"/>
    </row>
    <row r="79" spans="1:18" ht="21" customHeight="1">
      <c r="A79" s="13"/>
      <c r="B79" s="104"/>
      <c r="C79" s="60"/>
      <c r="D79" s="297"/>
      <c r="E79" s="62"/>
      <c r="F79" s="108"/>
      <c r="G79" s="108"/>
      <c r="H79" s="37"/>
      <c r="I79" s="64"/>
      <c r="J79" s="85">
        <f>INT(D79*I79)</f>
        <v>0</v>
      </c>
      <c r="K79" s="40"/>
      <c r="L79" s="67"/>
      <c r="M79" s="68"/>
      <c r="N79" s="43"/>
      <c r="O79" s="86"/>
      <c r="P79" s="93"/>
      <c r="Q79" s="46"/>
      <c r="R79" s="37"/>
    </row>
    <row r="80" spans="1:18" ht="21" customHeight="1">
      <c r="A80" s="17"/>
      <c r="B80" s="72"/>
      <c r="C80" s="48"/>
      <c r="D80" s="306"/>
      <c r="E80" s="89"/>
      <c r="F80" s="89"/>
      <c r="G80" s="89"/>
      <c r="H80" s="94"/>
      <c r="I80" s="76"/>
      <c r="J80" s="77"/>
      <c r="K80" s="25"/>
      <c r="L80" s="53"/>
      <c r="M80" s="54"/>
      <c r="N80" s="95"/>
      <c r="O80" s="56"/>
      <c r="P80" s="79"/>
      <c r="Q80" s="31"/>
      <c r="R80" s="58"/>
    </row>
    <row r="81" spans="1:18" ht="21" customHeight="1">
      <c r="A81" s="13"/>
      <c r="B81" s="81"/>
      <c r="C81" s="60"/>
      <c r="D81" s="297"/>
      <c r="E81" s="62"/>
      <c r="F81" s="62"/>
      <c r="G81" s="62"/>
      <c r="H81" s="98"/>
      <c r="I81" s="64"/>
      <c r="J81" s="85">
        <f>INT(D81*I81)</f>
        <v>0</v>
      </c>
      <c r="K81" s="40"/>
      <c r="L81" s="67"/>
      <c r="M81" s="68"/>
      <c r="N81" s="43"/>
      <c r="O81" s="86"/>
      <c r="P81" s="93"/>
      <c r="Q81" s="46"/>
      <c r="R81" s="37"/>
    </row>
    <row r="82" spans="1:18" ht="21" customHeight="1">
      <c r="A82" s="17"/>
      <c r="B82" s="72"/>
      <c r="C82" s="48"/>
      <c r="D82" s="326"/>
      <c r="E82" s="89"/>
      <c r="F82" s="89"/>
      <c r="G82" s="89"/>
      <c r="H82" s="94"/>
      <c r="I82" s="76"/>
      <c r="J82" s="77"/>
      <c r="K82" s="25"/>
      <c r="L82" s="53"/>
      <c r="M82" s="54"/>
      <c r="N82" s="95"/>
      <c r="O82" s="56"/>
      <c r="P82" s="79"/>
      <c r="Q82" s="31"/>
      <c r="R82" s="58"/>
    </row>
    <row r="83" spans="1:18" ht="21" customHeight="1">
      <c r="A83" s="13"/>
      <c r="B83" s="81"/>
      <c r="C83" s="60"/>
      <c r="D83" s="297"/>
      <c r="E83" s="62"/>
      <c r="F83" s="62"/>
      <c r="G83" s="62"/>
      <c r="H83" s="98"/>
      <c r="I83" s="64"/>
      <c r="J83" s="85">
        <f>INT(D83*I83)</f>
        <v>0</v>
      </c>
      <c r="K83" s="40"/>
      <c r="L83" s="67"/>
      <c r="M83" s="68"/>
      <c r="N83" s="43"/>
      <c r="O83" s="86"/>
      <c r="P83" s="93"/>
      <c r="Q83" s="46"/>
      <c r="R83" s="37"/>
    </row>
    <row r="84" spans="1:18" ht="21" customHeight="1">
      <c r="A84" s="17"/>
      <c r="B84" s="72"/>
      <c r="C84" s="48"/>
      <c r="D84" s="326"/>
      <c r="E84" s="89"/>
      <c r="F84" s="106"/>
      <c r="G84" s="106"/>
      <c r="H84" s="22"/>
      <c r="I84" s="76"/>
      <c r="J84" s="77"/>
      <c r="K84" s="25"/>
      <c r="L84" s="53"/>
      <c r="M84" s="54"/>
      <c r="N84" s="95"/>
      <c r="O84" s="56"/>
      <c r="P84" s="79"/>
      <c r="Q84" s="31"/>
      <c r="R84" s="58"/>
    </row>
    <row r="85" spans="1:18" ht="21" customHeight="1">
      <c r="A85" s="13"/>
      <c r="B85" s="81"/>
      <c r="C85" s="60"/>
      <c r="D85" s="297"/>
      <c r="E85" s="62"/>
      <c r="F85" s="108"/>
      <c r="G85" s="108"/>
      <c r="H85" s="100"/>
      <c r="I85" s="64"/>
      <c r="J85" s="85">
        <f>INT(D85*I85)</f>
        <v>0</v>
      </c>
      <c r="K85" s="40"/>
      <c r="L85" s="67"/>
      <c r="M85" s="68"/>
      <c r="N85" s="43"/>
      <c r="O85" s="86"/>
      <c r="P85" s="93"/>
      <c r="Q85" s="46"/>
      <c r="R85" s="37"/>
    </row>
    <row r="86" spans="1:18" ht="21" customHeight="1">
      <c r="A86" s="17"/>
      <c r="B86" s="72"/>
      <c r="C86" s="48"/>
      <c r="D86" s="326"/>
      <c r="E86" s="89"/>
      <c r="F86" s="106"/>
      <c r="G86" s="106"/>
      <c r="H86" s="22"/>
      <c r="I86" s="76"/>
      <c r="J86" s="77"/>
      <c r="K86" s="25"/>
      <c r="L86" s="53"/>
      <c r="M86" s="54"/>
      <c r="N86" s="95"/>
      <c r="O86" s="56"/>
      <c r="P86" s="79"/>
      <c r="Q86" s="109"/>
      <c r="R86" s="58"/>
    </row>
    <row r="87" spans="1:18" ht="21" customHeight="1">
      <c r="A87" s="13"/>
      <c r="B87" s="81"/>
      <c r="C87" s="60"/>
      <c r="D87" s="297"/>
      <c r="E87" s="62"/>
      <c r="F87" s="108"/>
      <c r="G87" s="108"/>
      <c r="H87" s="63"/>
      <c r="I87" s="64"/>
      <c r="J87" s="85">
        <f>INT(D87*I87)</f>
        <v>0</v>
      </c>
      <c r="K87" s="40"/>
      <c r="L87" s="110"/>
      <c r="M87" s="54"/>
      <c r="N87" s="101"/>
      <c r="O87" s="111"/>
      <c r="P87" s="102"/>
      <c r="Q87" s="112"/>
      <c r="R87" s="94"/>
    </row>
    <row r="88" spans="1:18" ht="21" customHeight="1">
      <c r="A88" s="17"/>
      <c r="B88" s="72"/>
      <c r="C88" s="113"/>
      <c r="D88" s="303"/>
      <c r="E88" s="115"/>
      <c r="F88" s="116"/>
      <c r="G88" s="116"/>
      <c r="H88" s="117"/>
      <c r="I88" s="118"/>
      <c r="J88" s="119"/>
      <c r="K88" s="120"/>
      <c r="L88" s="121"/>
      <c r="M88" s="122"/>
      <c r="N88" s="92"/>
      <c r="O88" s="56"/>
      <c r="P88" s="79"/>
      <c r="Q88" s="31"/>
      <c r="R88" s="58"/>
    </row>
    <row r="89" spans="1:18" ht="21" customHeight="1" thickBot="1">
      <c r="A89" s="123"/>
      <c r="B89" s="141" t="s">
        <v>18</v>
      </c>
      <c r="C89" s="125"/>
      <c r="D89" s="305"/>
      <c r="E89" s="127"/>
      <c r="F89" s="128"/>
      <c r="G89" s="128"/>
      <c r="H89" s="129"/>
      <c r="I89" s="130"/>
      <c r="J89" s="131">
        <f>SUM(J50:J87)</f>
        <v>0</v>
      </c>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zoomScale="60" zoomScaleNormal="100" workbookViewId="0">
      <selection activeCell="A3" sqref="A3:B3"/>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3</v>
      </c>
      <c r="B3" s="33" t="s">
        <v>948</v>
      </c>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c r="C6" s="16"/>
      <c r="D6" s="327"/>
      <c r="E6" s="74"/>
      <c r="F6" s="74"/>
      <c r="G6" s="74"/>
      <c r="H6" s="75"/>
      <c r="I6" s="140"/>
      <c r="J6" s="116"/>
      <c r="K6" s="25"/>
      <c r="L6" s="53"/>
      <c r="M6" s="54"/>
      <c r="N6" s="78"/>
      <c r="O6" s="56"/>
      <c r="P6" s="79"/>
      <c r="Q6" s="31"/>
      <c r="R6" s="58"/>
    </row>
    <row r="7" spans="1:18" ht="21" customHeight="1">
      <c r="A7" s="80">
        <v>1</v>
      </c>
      <c r="B7" s="81" t="s">
        <v>932</v>
      </c>
      <c r="C7" s="60" t="s">
        <v>951</v>
      </c>
      <c r="D7" s="328">
        <v>140</v>
      </c>
      <c r="E7" s="62" t="s">
        <v>126</v>
      </c>
      <c r="F7" s="83"/>
      <c r="G7" s="83"/>
      <c r="H7" s="84"/>
      <c r="I7" s="64"/>
      <c r="J7" s="85">
        <f>INT(D7*I7)</f>
        <v>0</v>
      </c>
      <c r="K7" s="40"/>
      <c r="L7" s="67"/>
      <c r="M7" s="68"/>
      <c r="N7" s="43"/>
      <c r="O7" s="86"/>
      <c r="P7" s="87"/>
      <c r="Q7" s="46"/>
      <c r="R7" s="37"/>
    </row>
    <row r="8" spans="1:18" ht="21" customHeight="1">
      <c r="A8" s="71"/>
      <c r="B8" s="72"/>
      <c r="C8" s="48" t="s">
        <v>953</v>
      </c>
      <c r="D8" s="306"/>
      <c r="E8" s="89"/>
      <c r="F8" s="89"/>
      <c r="G8" s="89"/>
      <c r="H8" s="75"/>
      <c r="I8" s="76"/>
      <c r="J8" s="77"/>
      <c r="K8" s="25"/>
      <c r="L8" s="53"/>
      <c r="M8" s="54"/>
      <c r="N8" s="55"/>
      <c r="O8" s="56"/>
      <c r="P8" s="79"/>
      <c r="Q8" s="31"/>
      <c r="R8" s="58"/>
    </row>
    <row r="9" spans="1:18" ht="21" customHeight="1">
      <c r="A9" s="80">
        <v>2</v>
      </c>
      <c r="B9" s="81" t="s">
        <v>936</v>
      </c>
      <c r="C9" s="60" t="s">
        <v>952</v>
      </c>
      <c r="D9" s="297">
        <v>334</v>
      </c>
      <c r="E9" s="62" t="s">
        <v>102</v>
      </c>
      <c r="F9" s="62"/>
      <c r="G9" s="62"/>
      <c r="H9" s="84"/>
      <c r="I9" s="64"/>
      <c r="J9" s="85">
        <f>INT(D9*I9)</f>
        <v>0</v>
      </c>
      <c r="K9" s="40"/>
      <c r="L9" s="67"/>
      <c r="M9" s="68"/>
      <c r="N9" s="69"/>
      <c r="O9" s="86"/>
      <c r="P9" s="87"/>
      <c r="Q9" s="46"/>
      <c r="R9" s="37"/>
    </row>
    <row r="10" spans="1:18" ht="21" customHeight="1">
      <c r="A10" s="17"/>
      <c r="B10" s="72"/>
      <c r="C10" s="48" t="s">
        <v>953</v>
      </c>
      <c r="D10" s="306"/>
      <c r="E10" s="89"/>
      <c r="F10" s="89"/>
      <c r="G10" s="89"/>
      <c r="H10" s="58"/>
      <c r="I10" s="76"/>
      <c r="J10" s="77"/>
      <c r="K10" s="25"/>
      <c r="L10" s="53"/>
      <c r="M10" s="54"/>
      <c r="N10" s="92"/>
      <c r="O10" s="56"/>
      <c r="P10" s="79"/>
      <c r="Q10" s="31"/>
      <c r="R10" s="58"/>
    </row>
    <row r="11" spans="1:18" ht="21" customHeight="1">
      <c r="A11" s="80">
        <v>3</v>
      </c>
      <c r="B11" s="81" t="s">
        <v>924</v>
      </c>
      <c r="C11" s="60" t="s">
        <v>954</v>
      </c>
      <c r="D11" s="297">
        <v>739</v>
      </c>
      <c r="E11" s="62" t="s">
        <v>102</v>
      </c>
      <c r="F11" s="62"/>
      <c r="G11" s="62"/>
      <c r="H11" s="84"/>
      <c r="I11" s="64"/>
      <c r="J11" s="85">
        <f>INT(D11*I11)</f>
        <v>0</v>
      </c>
      <c r="K11" s="40"/>
      <c r="L11" s="67"/>
      <c r="M11" s="68"/>
      <c r="N11" s="69"/>
      <c r="O11" s="86"/>
      <c r="P11" s="93"/>
      <c r="Q11" s="46"/>
      <c r="R11" s="37"/>
    </row>
    <row r="12" spans="1:18" ht="21" customHeight="1">
      <c r="A12" s="17"/>
      <c r="B12" s="72"/>
      <c r="C12" s="48"/>
      <c r="D12" s="306"/>
      <c r="E12" s="89"/>
      <c r="F12" s="89"/>
      <c r="G12" s="89"/>
      <c r="H12" s="94"/>
      <c r="I12" s="76"/>
      <c r="J12" s="77"/>
      <c r="K12" s="25"/>
      <c r="L12" s="53"/>
      <c r="M12" s="54"/>
      <c r="N12" s="92"/>
      <c r="O12" s="56"/>
      <c r="P12" s="79"/>
      <c r="Q12" s="31"/>
      <c r="R12" s="58"/>
    </row>
    <row r="13" spans="1:18" ht="21" customHeight="1">
      <c r="A13" s="13">
        <v>4</v>
      </c>
      <c r="B13" s="81" t="s">
        <v>949</v>
      </c>
      <c r="C13" s="60" t="s">
        <v>955</v>
      </c>
      <c r="D13" s="297">
        <v>50</v>
      </c>
      <c r="E13" s="62" t="s">
        <v>126</v>
      </c>
      <c r="F13" s="62"/>
      <c r="G13" s="62"/>
      <c r="H13" s="37"/>
      <c r="I13" s="64"/>
      <c r="J13" s="85">
        <f>INT(D13*I13)</f>
        <v>0</v>
      </c>
      <c r="K13" s="40"/>
      <c r="L13" s="67"/>
      <c r="M13" s="68"/>
      <c r="N13" s="69"/>
      <c r="O13" s="86"/>
      <c r="P13" s="93"/>
      <c r="Q13" s="46"/>
      <c r="R13" s="37"/>
    </row>
    <row r="14" spans="1:18" ht="21" customHeight="1">
      <c r="A14" s="18"/>
      <c r="B14" s="72"/>
      <c r="C14" s="48"/>
      <c r="D14" s="306"/>
      <c r="E14" s="89"/>
      <c r="F14" s="74"/>
      <c r="G14" s="74"/>
      <c r="H14" s="94"/>
      <c r="I14" s="76"/>
      <c r="J14" s="77"/>
      <c r="K14" s="25"/>
      <c r="L14" s="53"/>
      <c r="M14" s="54"/>
      <c r="N14" s="95"/>
      <c r="O14" s="96"/>
      <c r="P14" s="79"/>
      <c r="Q14" s="31"/>
      <c r="R14" s="58"/>
    </row>
    <row r="15" spans="1:18" ht="21" customHeight="1">
      <c r="A15" s="13">
        <v>5</v>
      </c>
      <c r="B15" s="81" t="s">
        <v>924</v>
      </c>
      <c r="C15" s="276" t="s">
        <v>956</v>
      </c>
      <c r="D15" s="297">
        <v>10</v>
      </c>
      <c r="E15" s="62" t="s">
        <v>126</v>
      </c>
      <c r="F15" s="97"/>
      <c r="G15" s="97"/>
      <c r="H15" s="98"/>
      <c r="I15" s="64"/>
      <c r="J15" s="85">
        <f>INT(D15*I15)</f>
        <v>0</v>
      </c>
      <c r="K15" s="40"/>
      <c r="L15" s="67"/>
      <c r="M15" s="68"/>
      <c r="N15" s="43"/>
      <c r="O15" s="86"/>
      <c r="P15" s="93"/>
      <c r="Q15" s="46"/>
      <c r="R15" s="37"/>
    </row>
    <row r="16" spans="1:18" ht="21" customHeight="1">
      <c r="A16" s="17"/>
      <c r="B16" s="72"/>
      <c r="C16" s="48"/>
      <c r="D16" s="326"/>
      <c r="E16" s="89"/>
      <c r="F16" s="74"/>
      <c r="G16" s="74"/>
      <c r="H16" s="22"/>
      <c r="I16" s="76"/>
      <c r="J16" s="77"/>
      <c r="K16" s="25"/>
      <c r="L16" s="53"/>
      <c r="M16" s="54"/>
      <c r="N16" s="95"/>
      <c r="O16" s="96"/>
      <c r="P16" s="79"/>
      <c r="Q16" s="31"/>
      <c r="R16" s="58"/>
    </row>
    <row r="17" spans="1:18" ht="21" customHeight="1">
      <c r="A17" s="13">
        <v>6</v>
      </c>
      <c r="B17" s="81" t="s">
        <v>924</v>
      </c>
      <c r="C17" s="60" t="s">
        <v>957</v>
      </c>
      <c r="D17" s="297">
        <v>20</v>
      </c>
      <c r="E17" s="62" t="s">
        <v>126</v>
      </c>
      <c r="F17" s="97"/>
      <c r="G17" s="97"/>
      <c r="H17" s="100"/>
      <c r="I17" s="64"/>
      <c r="J17" s="85">
        <f>INT(D17*I17)</f>
        <v>0</v>
      </c>
      <c r="K17" s="40"/>
      <c r="L17" s="67"/>
      <c r="M17" s="68"/>
      <c r="N17" s="43"/>
      <c r="O17" s="86"/>
      <c r="P17" s="93"/>
      <c r="Q17" s="46"/>
      <c r="R17" s="37"/>
    </row>
    <row r="18" spans="1:18" ht="21" customHeight="1">
      <c r="A18" s="18"/>
      <c r="B18" s="72"/>
      <c r="C18" s="48"/>
      <c r="D18" s="326"/>
      <c r="E18" s="89"/>
      <c r="F18" s="74"/>
      <c r="G18" s="74"/>
      <c r="H18" s="22"/>
      <c r="I18" s="76"/>
      <c r="J18" s="77"/>
      <c r="K18" s="25"/>
      <c r="L18" s="53"/>
      <c r="M18" s="54"/>
      <c r="N18" s="95"/>
      <c r="O18" s="96"/>
      <c r="P18" s="79"/>
      <c r="Q18" s="31"/>
      <c r="R18" s="58"/>
    </row>
    <row r="19" spans="1:18" ht="21" customHeight="1">
      <c r="A19" s="13">
        <v>7</v>
      </c>
      <c r="B19" s="81" t="s">
        <v>924</v>
      </c>
      <c r="C19" s="60" t="s">
        <v>958</v>
      </c>
      <c r="D19" s="297">
        <v>40</v>
      </c>
      <c r="E19" s="62" t="s">
        <v>126</v>
      </c>
      <c r="F19" s="97"/>
      <c r="G19" s="97"/>
      <c r="H19" s="63"/>
      <c r="I19" s="64"/>
      <c r="J19" s="85">
        <f>INT(D19*I19)</f>
        <v>0</v>
      </c>
      <c r="K19" s="40"/>
      <c r="L19" s="67"/>
      <c r="M19" s="68"/>
      <c r="N19" s="101"/>
      <c r="O19" s="86"/>
      <c r="P19" s="102"/>
      <c r="Q19" s="46"/>
      <c r="R19" s="37"/>
    </row>
    <row r="20" spans="1:18" ht="21" customHeight="1">
      <c r="A20" s="17"/>
      <c r="B20" s="72"/>
      <c r="C20" s="48"/>
      <c r="D20" s="326"/>
      <c r="E20" s="89"/>
      <c r="F20" s="89"/>
      <c r="G20" s="89"/>
      <c r="H20" s="58"/>
      <c r="I20" s="76"/>
      <c r="J20" s="77"/>
      <c r="K20" s="25"/>
      <c r="L20" s="53"/>
      <c r="M20" s="54"/>
      <c r="N20" s="92"/>
      <c r="O20" s="56"/>
      <c r="P20" s="79"/>
      <c r="Q20" s="31"/>
      <c r="R20" s="58"/>
    </row>
    <row r="21" spans="1:18" ht="21" customHeight="1">
      <c r="A21" s="13">
        <v>8</v>
      </c>
      <c r="B21" s="81" t="s">
        <v>950</v>
      </c>
      <c r="C21" s="60" t="s">
        <v>958</v>
      </c>
      <c r="D21" s="297">
        <v>10</v>
      </c>
      <c r="E21" s="62" t="s">
        <v>126</v>
      </c>
      <c r="F21" s="62"/>
      <c r="G21" s="62"/>
      <c r="H21" s="37"/>
      <c r="I21" s="64"/>
      <c r="J21" s="85">
        <f>INT(D21*I21)</f>
        <v>0</v>
      </c>
      <c r="K21" s="40"/>
      <c r="L21" s="67"/>
      <c r="M21" s="68"/>
      <c r="N21" s="69"/>
      <c r="O21" s="86"/>
      <c r="P21" s="93"/>
      <c r="Q21" s="46"/>
      <c r="R21" s="37"/>
    </row>
    <row r="22" spans="1:18" ht="21" customHeight="1">
      <c r="A22" s="18"/>
      <c r="B22" s="72"/>
      <c r="C22" s="48"/>
      <c r="D22" s="306"/>
      <c r="E22" s="89"/>
      <c r="F22" s="74"/>
      <c r="G22" s="74"/>
      <c r="H22" s="22"/>
      <c r="I22" s="76"/>
      <c r="J22" s="77"/>
      <c r="K22" s="25"/>
      <c r="L22" s="53"/>
      <c r="M22" s="54"/>
      <c r="N22" s="78"/>
      <c r="O22" s="96"/>
      <c r="P22" s="79"/>
      <c r="Q22" s="31"/>
      <c r="R22" s="58"/>
    </row>
    <row r="23" spans="1:18" ht="21" customHeight="1">
      <c r="A23" s="13"/>
      <c r="B23" s="81"/>
      <c r="C23" s="60"/>
      <c r="D23" s="61"/>
      <c r="E23" s="62"/>
      <c r="F23" s="97"/>
      <c r="G23" s="97"/>
      <c r="H23" s="63"/>
      <c r="I23" s="64"/>
      <c r="J23" s="85"/>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c r="B25" s="81"/>
      <c r="C25" s="60"/>
      <c r="D25" s="61"/>
      <c r="E25" s="62"/>
      <c r="F25" s="97"/>
      <c r="G25" s="97"/>
      <c r="H25" s="63"/>
      <c r="I25" s="64"/>
      <c r="J25" s="85"/>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c r="B27" s="104"/>
      <c r="C27" s="60"/>
      <c r="D27" s="61"/>
      <c r="E27" s="62"/>
      <c r="F27" s="97"/>
      <c r="G27" s="97"/>
      <c r="H27" s="84"/>
      <c r="I27" s="64"/>
      <c r="J27" s="85"/>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c r="B47" s="33"/>
      <c r="C47" s="34"/>
      <c r="D47" s="35"/>
      <c r="E47" s="36"/>
      <c r="F47" s="36"/>
      <c r="G47" s="36"/>
      <c r="H47" s="37"/>
      <c r="I47" s="38"/>
      <c r="J47" s="39"/>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c r="B49" s="59"/>
      <c r="C49" s="60"/>
      <c r="D49" s="61"/>
      <c r="E49" s="62"/>
      <c r="F49" s="62"/>
      <c r="G49" s="62"/>
      <c r="H49" s="63"/>
      <c r="I49" s="64"/>
      <c r="J49" s="85"/>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80"/>
      <c r="B51" s="81"/>
      <c r="C51" s="60"/>
      <c r="D51" s="82"/>
      <c r="E51" s="62"/>
      <c r="F51" s="83"/>
      <c r="G51" s="83"/>
      <c r="H51" s="84"/>
      <c r="I51" s="64"/>
      <c r="J51" s="85"/>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c r="B53" s="81"/>
      <c r="C53" s="60"/>
      <c r="D53" s="90"/>
      <c r="E53" s="62"/>
      <c r="F53" s="62"/>
      <c r="G53" s="62"/>
      <c r="H53" s="84"/>
      <c r="I53" s="64"/>
      <c r="J53" s="85"/>
      <c r="K53" s="40"/>
      <c r="L53" s="67"/>
      <c r="M53" s="68"/>
      <c r="N53" s="69"/>
      <c r="O53" s="86"/>
      <c r="P53" s="87"/>
      <c r="Q53" s="46"/>
      <c r="R53" s="37"/>
    </row>
    <row r="54" spans="1:18" ht="21" customHeight="1">
      <c r="A54" s="17"/>
      <c r="B54" s="72"/>
      <c r="C54" s="48"/>
      <c r="D54" s="91"/>
      <c r="E54" s="89"/>
      <c r="F54" s="89"/>
      <c r="G54" s="89"/>
      <c r="H54" s="58"/>
      <c r="I54" s="76"/>
      <c r="J54" s="77"/>
      <c r="K54" s="25"/>
      <c r="L54" s="53"/>
      <c r="M54" s="54"/>
      <c r="N54" s="92"/>
      <c r="O54" s="56"/>
      <c r="P54" s="79"/>
      <c r="Q54" s="31"/>
      <c r="R54" s="58"/>
    </row>
    <row r="55" spans="1:18" ht="21" customHeight="1">
      <c r="A55" s="80"/>
      <c r="B55" s="81"/>
      <c r="C55" s="60"/>
      <c r="D55" s="61"/>
      <c r="E55" s="62"/>
      <c r="F55" s="62"/>
      <c r="G55" s="62"/>
      <c r="H55" s="84"/>
      <c r="I55" s="64"/>
      <c r="J55" s="85"/>
      <c r="K55" s="40"/>
      <c r="L55" s="67"/>
      <c r="M55" s="68"/>
      <c r="N55" s="69"/>
      <c r="O55" s="86"/>
      <c r="P55" s="93"/>
      <c r="Q55" s="46"/>
      <c r="R55" s="37"/>
    </row>
    <row r="56" spans="1:18" ht="21" customHeight="1">
      <c r="A56" s="17"/>
      <c r="B56" s="72"/>
      <c r="C56" s="48"/>
      <c r="D56" s="91"/>
      <c r="E56" s="89"/>
      <c r="F56" s="89"/>
      <c r="G56" s="89"/>
      <c r="H56" s="94"/>
      <c r="I56" s="76"/>
      <c r="J56" s="77"/>
      <c r="K56" s="25"/>
      <c r="L56" s="53"/>
      <c r="M56" s="54"/>
      <c r="N56" s="92"/>
      <c r="O56" s="56"/>
      <c r="P56" s="79"/>
      <c r="Q56" s="31"/>
      <c r="R56" s="58"/>
    </row>
    <row r="57" spans="1:18" ht="21" customHeight="1">
      <c r="A57" s="13"/>
      <c r="B57" s="81"/>
      <c r="C57" s="60"/>
      <c r="D57" s="61"/>
      <c r="E57" s="62"/>
      <c r="F57" s="62"/>
      <c r="G57" s="62"/>
      <c r="H57" s="37"/>
      <c r="I57" s="64"/>
      <c r="J57" s="85">
        <f>INT(D57*I57)</f>
        <v>0</v>
      </c>
      <c r="K57" s="40"/>
      <c r="L57" s="67"/>
      <c r="M57" s="68"/>
      <c r="N57" s="69"/>
      <c r="O57" s="86"/>
      <c r="P57" s="93"/>
      <c r="Q57" s="46"/>
      <c r="R57" s="37"/>
    </row>
    <row r="58" spans="1:18" ht="21" customHeight="1">
      <c r="A58" s="18"/>
      <c r="B58" s="72"/>
      <c r="C58" s="48"/>
      <c r="D58" s="91"/>
      <c r="E58" s="89"/>
      <c r="F58" s="74"/>
      <c r="G58" s="74"/>
      <c r="H58" s="94"/>
      <c r="I58" s="76"/>
      <c r="J58" s="77"/>
      <c r="K58" s="25"/>
      <c r="L58" s="53"/>
      <c r="M58" s="54"/>
      <c r="N58" s="95"/>
      <c r="O58" s="96"/>
      <c r="P58" s="79"/>
      <c r="Q58" s="31"/>
      <c r="R58" s="58"/>
    </row>
    <row r="59" spans="1:18" ht="21" customHeight="1">
      <c r="A59" s="13"/>
      <c r="B59" s="81"/>
      <c r="C59" s="14"/>
      <c r="D59" s="61"/>
      <c r="E59" s="62"/>
      <c r="F59" s="97"/>
      <c r="G59" s="97"/>
      <c r="H59" s="98"/>
      <c r="I59" s="64"/>
      <c r="J59" s="85">
        <f>INT(D59*I59)</f>
        <v>0</v>
      </c>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c r="B61" s="81"/>
      <c r="C61" s="60"/>
      <c r="D61" s="61"/>
      <c r="E61" s="62"/>
      <c r="F61" s="97"/>
      <c r="G61" s="97"/>
      <c r="H61" s="100"/>
      <c r="I61" s="64"/>
      <c r="J61" s="85">
        <f>INT(D61*I61)</f>
        <v>0</v>
      </c>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c r="B63" s="81"/>
      <c r="C63" s="60"/>
      <c r="D63" s="61"/>
      <c r="E63" s="62"/>
      <c r="F63" s="97"/>
      <c r="G63" s="97"/>
      <c r="H63" s="63"/>
      <c r="I63" s="64"/>
      <c r="J63" s="85">
        <f>INT(D63*I63)</f>
        <v>0</v>
      </c>
      <c r="K63" s="40"/>
      <c r="L63" s="67"/>
      <c r="M63" s="68"/>
      <c r="N63" s="101"/>
      <c r="O63" s="86"/>
      <c r="P63" s="102"/>
      <c r="Q63" s="46"/>
      <c r="R63" s="37"/>
    </row>
    <row r="64" spans="1:18" ht="21" customHeight="1">
      <c r="A64" s="17"/>
      <c r="B64" s="72"/>
      <c r="C64" s="48"/>
      <c r="D64" s="99"/>
      <c r="E64" s="89"/>
      <c r="F64" s="89"/>
      <c r="G64" s="89"/>
      <c r="H64" s="58"/>
      <c r="I64" s="76"/>
      <c r="J64" s="77"/>
      <c r="K64" s="25"/>
      <c r="L64" s="53"/>
      <c r="M64" s="54"/>
      <c r="N64" s="92"/>
      <c r="O64" s="56"/>
      <c r="P64" s="79"/>
      <c r="Q64" s="31"/>
      <c r="R64" s="58"/>
    </row>
    <row r="65" spans="1:18" ht="21" customHeight="1">
      <c r="A65" s="13"/>
      <c r="B65" s="81"/>
      <c r="C65" s="60"/>
      <c r="D65" s="61"/>
      <c r="E65" s="62"/>
      <c r="F65" s="62"/>
      <c r="G65" s="62"/>
      <c r="H65" s="37"/>
      <c r="I65" s="64"/>
      <c r="J65" s="85">
        <f>INT(D65*I65)</f>
        <v>0</v>
      </c>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c r="B67" s="81"/>
      <c r="C67" s="60"/>
      <c r="D67" s="61"/>
      <c r="E67" s="62"/>
      <c r="F67" s="97"/>
      <c r="G67" s="97"/>
      <c r="H67" s="63"/>
      <c r="I67" s="64"/>
      <c r="J67" s="85">
        <f>INT(D67*I67)</f>
        <v>0</v>
      </c>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c r="B69" s="81"/>
      <c r="C69" s="60"/>
      <c r="D69" s="61"/>
      <c r="E69" s="62"/>
      <c r="F69" s="97"/>
      <c r="G69" s="97"/>
      <c r="H69" s="63"/>
      <c r="I69" s="64"/>
      <c r="J69" s="85">
        <f>INT(D69*I69)</f>
        <v>0</v>
      </c>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c r="B71" s="104"/>
      <c r="C71" s="60"/>
      <c r="D71" s="61"/>
      <c r="E71" s="62"/>
      <c r="F71" s="97"/>
      <c r="G71" s="97"/>
      <c r="H71" s="84"/>
      <c r="I71" s="64"/>
      <c r="J71" s="85">
        <f>INT(D71*I71)</f>
        <v>0</v>
      </c>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c r="B73" s="104"/>
      <c r="C73" s="60"/>
      <c r="D73" s="61"/>
      <c r="E73" s="62"/>
      <c r="F73" s="108"/>
      <c r="G73" s="108"/>
      <c r="H73" s="37"/>
      <c r="I73" s="64"/>
      <c r="J73" s="85">
        <f>INT(D73*I73)</f>
        <v>0</v>
      </c>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f>INT(D75*I75)</f>
        <v>0</v>
      </c>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f>INT(D77*I77)</f>
        <v>0</v>
      </c>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f>INT(D79*I79)</f>
        <v>0</v>
      </c>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f>INT(D81*I81)</f>
        <v>0</v>
      </c>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f>INT(D83*I83)</f>
        <v>0</v>
      </c>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f>INT(D85*I85)</f>
        <v>0</v>
      </c>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f>INT(D87*I87)</f>
        <v>0</v>
      </c>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t="s">
        <v>18</v>
      </c>
      <c r="C89" s="125"/>
      <c r="D89" s="126"/>
      <c r="E89" s="127"/>
      <c r="F89" s="128"/>
      <c r="G89" s="128"/>
      <c r="H89" s="129"/>
      <c r="I89" s="130"/>
      <c r="J89" s="131">
        <f>SUM(J50:J87)</f>
        <v>0</v>
      </c>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zoomScale="60" zoomScaleNormal="100" workbookViewId="0">
      <selection activeCell="A3" sqref="A3:B3"/>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340">
        <v>4</v>
      </c>
      <c r="B3" s="33" t="s">
        <v>959</v>
      </c>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c r="C6" s="16" t="s">
        <v>966</v>
      </c>
      <c r="D6" s="327"/>
      <c r="E6" s="74"/>
      <c r="F6" s="74"/>
      <c r="G6" s="74"/>
      <c r="H6" s="75"/>
      <c r="I6" s="140"/>
      <c r="J6" s="116"/>
      <c r="K6" s="25"/>
      <c r="L6" s="53"/>
      <c r="M6" s="54"/>
      <c r="N6" s="78"/>
      <c r="O6" s="56"/>
      <c r="P6" s="79"/>
      <c r="Q6" s="31"/>
      <c r="R6" s="58"/>
    </row>
    <row r="7" spans="1:18" ht="21" customHeight="1">
      <c r="A7" s="80">
        <v>1</v>
      </c>
      <c r="B7" s="81" t="s">
        <v>960</v>
      </c>
      <c r="C7" s="60" t="s">
        <v>967</v>
      </c>
      <c r="D7" s="328">
        <v>20</v>
      </c>
      <c r="E7" s="62" t="s">
        <v>169</v>
      </c>
      <c r="F7" s="83"/>
      <c r="G7" s="83"/>
      <c r="H7" s="84"/>
      <c r="I7" s="64"/>
      <c r="J7" s="85">
        <f>INT(D7*I7)</f>
        <v>0</v>
      </c>
      <c r="K7" s="40"/>
      <c r="L7" s="67"/>
      <c r="M7" s="68"/>
      <c r="N7" s="43"/>
      <c r="O7" s="86"/>
      <c r="P7" s="87"/>
      <c r="Q7" s="46"/>
      <c r="R7" s="37"/>
    </row>
    <row r="8" spans="1:18" ht="21" customHeight="1">
      <c r="A8" s="71"/>
      <c r="B8" s="72"/>
      <c r="C8" s="48" t="s">
        <v>968</v>
      </c>
      <c r="D8" s="306"/>
      <c r="E8" s="89"/>
      <c r="F8" s="89"/>
      <c r="G8" s="89"/>
      <c r="H8" s="75"/>
      <c r="I8" s="76"/>
      <c r="J8" s="77"/>
      <c r="K8" s="25"/>
      <c r="L8" s="53"/>
      <c r="M8" s="54"/>
      <c r="N8" s="55"/>
      <c r="O8" s="56"/>
      <c r="P8" s="79"/>
      <c r="Q8" s="31"/>
      <c r="R8" s="58"/>
    </row>
    <row r="9" spans="1:18" ht="21" customHeight="1">
      <c r="A9" s="80">
        <v>2</v>
      </c>
      <c r="B9" s="81" t="s">
        <v>961</v>
      </c>
      <c r="C9" s="60" t="s">
        <v>967</v>
      </c>
      <c r="D9" s="297">
        <v>20</v>
      </c>
      <c r="E9" s="62" t="s">
        <v>169</v>
      </c>
      <c r="F9" s="62"/>
      <c r="G9" s="62"/>
      <c r="H9" s="84"/>
      <c r="I9" s="64"/>
      <c r="J9" s="85">
        <f>INT(D9*I9)</f>
        <v>0</v>
      </c>
      <c r="K9" s="40"/>
      <c r="L9" s="67"/>
      <c r="M9" s="68"/>
      <c r="N9" s="69"/>
      <c r="O9" s="86"/>
      <c r="P9" s="87"/>
      <c r="Q9" s="46"/>
      <c r="R9" s="37"/>
    </row>
    <row r="10" spans="1:18" ht="21" customHeight="1">
      <c r="A10" s="17"/>
      <c r="B10" s="72"/>
      <c r="C10" s="48" t="s">
        <v>969</v>
      </c>
      <c r="D10" s="306"/>
      <c r="E10" s="89"/>
      <c r="F10" s="89"/>
      <c r="G10" s="89"/>
      <c r="H10" s="58"/>
      <c r="I10" s="76"/>
      <c r="J10" s="77"/>
      <c r="K10" s="25"/>
      <c r="L10" s="53"/>
      <c r="M10" s="54"/>
      <c r="N10" s="92"/>
      <c r="O10" s="56"/>
      <c r="P10" s="79"/>
      <c r="Q10" s="31"/>
      <c r="R10" s="58"/>
    </row>
    <row r="11" spans="1:18" ht="21" customHeight="1">
      <c r="A11" s="80">
        <v>3</v>
      </c>
      <c r="B11" s="81" t="s">
        <v>962</v>
      </c>
      <c r="C11" s="60" t="s">
        <v>967</v>
      </c>
      <c r="D11" s="297">
        <v>10</v>
      </c>
      <c r="E11" s="62" t="s">
        <v>169</v>
      </c>
      <c r="F11" s="62"/>
      <c r="G11" s="62"/>
      <c r="H11" s="84"/>
      <c r="I11" s="64"/>
      <c r="J11" s="85">
        <f>INT(D11*I11)</f>
        <v>0</v>
      </c>
      <c r="K11" s="40"/>
      <c r="L11" s="67"/>
      <c r="M11" s="68"/>
      <c r="N11" s="69"/>
      <c r="O11" s="86"/>
      <c r="P11" s="93"/>
      <c r="Q11" s="46"/>
      <c r="R11" s="37"/>
    </row>
    <row r="12" spans="1:18" ht="21" customHeight="1">
      <c r="A12" s="17"/>
      <c r="B12" s="72"/>
      <c r="C12" s="48" t="s">
        <v>970</v>
      </c>
      <c r="D12" s="306"/>
      <c r="E12" s="89"/>
      <c r="F12" s="89"/>
      <c r="G12" s="89"/>
      <c r="H12" s="94"/>
      <c r="I12" s="76"/>
      <c r="J12" s="77"/>
      <c r="K12" s="25"/>
      <c r="L12" s="53"/>
      <c r="M12" s="54"/>
      <c r="N12" s="92"/>
      <c r="O12" s="56"/>
      <c r="P12" s="79"/>
      <c r="Q12" s="31"/>
      <c r="R12" s="58"/>
    </row>
    <row r="13" spans="1:18" ht="21" customHeight="1">
      <c r="A13" s="13">
        <v>4</v>
      </c>
      <c r="B13" s="81" t="s">
        <v>963</v>
      </c>
      <c r="C13" s="48" t="s">
        <v>967</v>
      </c>
      <c r="D13" s="297">
        <v>10</v>
      </c>
      <c r="E13" s="62" t="s">
        <v>169</v>
      </c>
      <c r="F13" s="62"/>
      <c r="G13" s="62"/>
      <c r="H13" s="37"/>
      <c r="I13" s="64"/>
      <c r="J13" s="85">
        <f>INT(D13*I13)</f>
        <v>0</v>
      </c>
      <c r="K13" s="40"/>
      <c r="L13" s="67"/>
      <c r="M13" s="68"/>
      <c r="N13" s="69"/>
      <c r="O13" s="86"/>
      <c r="P13" s="93"/>
      <c r="Q13" s="46"/>
      <c r="R13" s="37"/>
    </row>
    <row r="14" spans="1:18" ht="21" customHeight="1">
      <c r="A14" s="18"/>
      <c r="B14" s="72"/>
      <c r="C14" s="48" t="s">
        <v>971</v>
      </c>
      <c r="D14" s="306"/>
      <c r="E14" s="89"/>
      <c r="F14" s="74"/>
      <c r="G14" s="74"/>
      <c r="H14" s="94"/>
      <c r="I14" s="76"/>
      <c r="J14" s="77"/>
      <c r="K14" s="25"/>
      <c r="L14" s="53"/>
      <c r="M14" s="54"/>
      <c r="N14" s="95"/>
      <c r="O14" s="96"/>
      <c r="P14" s="79"/>
      <c r="Q14" s="31"/>
      <c r="R14" s="58"/>
    </row>
    <row r="15" spans="1:18" ht="21" customHeight="1">
      <c r="A15" s="13">
        <v>5</v>
      </c>
      <c r="B15" s="81" t="s">
        <v>964</v>
      </c>
      <c r="C15" s="60" t="s">
        <v>967</v>
      </c>
      <c r="D15" s="297">
        <v>10</v>
      </c>
      <c r="E15" s="62" t="s">
        <v>169</v>
      </c>
      <c r="F15" s="97"/>
      <c r="G15" s="97"/>
      <c r="H15" s="98"/>
      <c r="I15" s="64"/>
      <c r="J15" s="85">
        <f>INT(D15*I15)</f>
        <v>0</v>
      </c>
      <c r="K15" s="40"/>
      <c r="L15" s="67"/>
      <c r="M15" s="68"/>
      <c r="N15" s="43"/>
      <c r="O15" s="86"/>
      <c r="P15" s="93"/>
      <c r="Q15" s="46"/>
      <c r="R15" s="37"/>
    </row>
    <row r="16" spans="1:18" ht="21" customHeight="1">
      <c r="A16" s="17"/>
      <c r="B16" s="72"/>
      <c r="C16" s="48" t="s">
        <v>972</v>
      </c>
      <c r="D16" s="326"/>
      <c r="E16" s="89"/>
      <c r="F16" s="74"/>
      <c r="G16" s="74"/>
      <c r="H16" s="22"/>
      <c r="I16" s="76"/>
      <c r="J16" s="77"/>
      <c r="K16" s="25"/>
      <c r="L16" s="53"/>
      <c r="M16" s="54"/>
      <c r="N16" s="95"/>
      <c r="O16" s="96"/>
      <c r="P16" s="79"/>
      <c r="Q16" s="31"/>
      <c r="R16" s="58"/>
    </row>
    <row r="17" spans="1:18" ht="21" customHeight="1">
      <c r="A17" s="13">
        <v>6</v>
      </c>
      <c r="B17" s="81" t="s">
        <v>965</v>
      </c>
      <c r="C17" s="60" t="s">
        <v>967</v>
      </c>
      <c r="D17" s="297">
        <v>10</v>
      </c>
      <c r="E17" s="62"/>
      <c r="F17" s="97"/>
      <c r="G17" s="97"/>
      <c r="H17" s="100"/>
      <c r="I17" s="64"/>
      <c r="J17" s="85">
        <f>INT(D17*I17)</f>
        <v>0</v>
      </c>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c r="B19" s="81"/>
      <c r="C19" s="60"/>
      <c r="D19" s="61"/>
      <c r="E19" s="62"/>
      <c r="F19" s="97"/>
      <c r="G19" s="97"/>
      <c r="H19" s="63"/>
      <c r="I19" s="64"/>
      <c r="J19" s="85"/>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c r="B21" s="81"/>
      <c r="C21" s="60"/>
      <c r="D21" s="61"/>
      <c r="E21" s="62"/>
      <c r="F21" s="62"/>
      <c r="G21" s="62"/>
      <c r="H21" s="37"/>
      <c r="I21" s="64"/>
      <c r="J21" s="85"/>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c r="B23" s="81"/>
      <c r="C23" s="60"/>
      <c r="D23" s="61"/>
      <c r="E23" s="62"/>
      <c r="F23" s="97"/>
      <c r="G23" s="97"/>
      <c r="H23" s="63"/>
      <c r="I23" s="64"/>
      <c r="J23" s="85"/>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c r="B25" s="81"/>
      <c r="C25" s="60"/>
      <c r="D25" s="61"/>
      <c r="E25" s="62"/>
      <c r="F25" s="97"/>
      <c r="G25" s="97"/>
      <c r="H25" s="63"/>
      <c r="I25" s="64"/>
      <c r="J25" s="85"/>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c r="B27" s="104"/>
      <c r="C27" s="60"/>
      <c r="D27" s="61"/>
      <c r="E27" s="62"/>
      <c r="F27" s="97"/>
      <c r="G27" s="97"/>
      <c r="H27" s="84"/>
      <c r="I27" s="64"/>
      <c r="J27" s="85"/>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c r="B47" s="33"/>
      <c r="C47" s="34"/>
      <c r="D47" s="35"/>
      <c r="E47" s="36"/>
      <c r="F47" s="36"/>
      <c r="G47" s="36"/>
      <c r="H47" s="37"/>
      <c r="I47" s="38"/>
      <c r="J47" s="39">
        <f>INT(D47*I47)</f>
        <v>0</v>
      </c>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c r="B49" s="59"/>
      <c r="C49" s="60"/>
      <c r="D49" s="61"/>
      <c r="E49" s="62"/>
      <c r="F49" s="62"/>
      <c r="G49" s="62"/>
      <c r="H49" s="63"/>
      <c r="I49" s="64"/>
      <c r="J49" s="85">
        <f>INT(D49*I49)</f>
        <v>0</v>
      </c>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80"/>
      <c r="B51" s="81"/>
      <c r="C51" s="60"/>
      <c r="D51" s="82"/>
      <c r="E51" s="62"/>
      <c r="F51" s="83"/>
      <c r="G51" s="83"/>
      <c r="H51" s="84"/>
      <c r="I51" s="64"/>
      <c r="J51" s="85">
        <f>INT(D51*I51)</f>
        <v>0</v>
      </c>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c r="B53" s="81"/>
      <c r="C53" s="60"/>
      <c r="D53" s="90"/>
      <c r="E53" s="62"/>
      <c r="F53" s="62"/>
      <c r="G53" s="62"/>
      <c r="H53" s="84"/>
      <c r="I53" s="64"/>
      <c r="J53" s="85">
        <f>INT(D53*I53)</f>
        <v>0</v>
      </c>
      <c r="K53" s="40"/>
      <c r="L53" s="67"/>
      <c r="M53" s="68"/>
      <c r="N53" s="69"/>
      <c r="O53" s="86"/>
      <c r="P53" s="87"/>
      <c r="Q53" s="46"/>
      <c r="R53" s="37"/>
    </row>
    <row r="54" spans="1:18" ht="21" customHeight="1">
      <c r="A54" s="17"/>
      <c r="B54" s="72"/>
      <c r="C54" s="48"/>
      <c r="D54" s="91"/>
      <c r="E54" s="89"/>
      <c r="F54" s="89"/>
      <c r="G54" s="89"/>
      <c r="H54" s="58"/>
      <c r="I54" s="76"/>
      <c r="J54" s="77"/>
      <c r="K54" s="25"/>
      <c r="L54" s="53"/>
      <c r="M54" s="54"/>
      <c r="N54" s="92"/>
      <c r="O54" s="56"/>
      <c r="P54" s="79"/>
      <c r="Q54" s="31"/>
      <c r="R54" s="58"/>
    </row>
    <row r="55" spans="1:18" ht="21" customHeight="1">
      <c r="A55" s="80"/>
      <c r="B55" s="81"/>
      <c r="C55" s="60"/>
      <c r="D55" s="61"/>
      <c r="E55" s="62"/>
      <c r="F55" s="62"/>
      <c r="G55" s="62"/>
      <c r="H55" s="84"/>
      <c r="I55" s="64"/>
      <c r="J55" s="85">
        <f>INT(D55*I55)</f>
        <v>0</v>
      </c>
      <c r="K55" s="40"/>
      <c r="L55" s="67"/>
      <c r="M55" s="68"/>
      <c r="N55" s="69"/>
      <c r="O55" s="86"/>
      <c r="P55" s="93"/>
      <c r="Q55" s="46"/>
      <c r="R55" s="37"/>
    </row>
    <row r="56" spans="1:18" ht="21" customHeight="1">
      <c r="A56" s="17"/>
      <c r="B56" s="72"/>
      <c r="C56" s="48"/>
      <c r="D56" s="91"/>
      <c r="E56" s="89"/>
      <c r="F56" s="89"/>
      <c r="G56" s="89"/>
      <c r="H56" s="94"/>
      <c r="I56" s="76"/>
      <c r="J56" s="77"/>
      <c r="K56" s="25"/>
      <c r="L56" s="53"/>
      <c r="M56" s="54"/>
      <c r="N56" s="92"/>
      <c r="O56" s="56"/>
      <c r="P56" s="79"/>
      <c r="Q56" s="31"/>
      <c r="R56" s="58"/>
    </row>
    <row r="57" spans="1:18" ht="21" customHeight="1">
      <c r="A57" s="13"/>
      <c r="B57" s="81"/>
      <c r="C57" s="60"/>
      <c r="D57" s="61"/>
      <c r="E57" s="62"/>
      <c r="F57" s="62"/>
      <c r="G57" s="62"/>
      <c r="H57" s="37"/>
      <c r="I57" s="64"/>
      <c r="J57" s="85">
        <f>INT(D57*I57)</f>
        <v>0</v>
      </c>
      <c r="K57" s="40"/>
      <c r="L57" s="67"/>
      <c r="M57" s="68"/>
      <c r="N57" s="69"/>
      <c r="O57" s="86"/>
      <c r="P57" s="93"/>
      <c r="Q57" s="46"/>
      <c r="R57" s="37"/>
    </row>
    <row r="58" spans="1:18" ht="21" customHeight="1">
      <c r="A58" s="18"/>
      <c r="B58" s="72"/>
      <c r="C58" s="48"/>
      <c r="D58" s="91"/>
      <c r="E58" s="89"/>
      <c r="F58" s="74"/>
      <c r="G58" s="74"/>
      <c r="H58" s="94"/>
      <c r="I58" s="76"/>
      <c r="J58" s="77"/>
      <c r="K58" s="25"/>
      <c r="L58" s="53"/>
      <c r="M58" s="54"/>
      <c r="N58" s="95"/>
      <c r="O58" s="96"/>
      <c r="P58" s="79"/>
      <c r="Q58" s="31"/>
      <c r="R58" s="58"/>
    </row>
    <row r="59" spans="1:18" ht="21" customHeight="1">
      <c r="A59" s="13"/>
      <c r="B59" s="81"/>
      <c r="C59" s="14"/>
      <c r="D59" s="61"/>
      <c r="E59" s="62"/>
      <c r="F59" s="97"/>
      <c r="G59" s="97"/>
      <c r="H59" s="98"/>
      <c r="I59" s="64"/>
      <c r="J59" s="85">
        <f>INT(D59*I59)</f>
        <v>0</v>
      </c>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c r="B61" s="81"/>
      <c r="C61" s="60"/>
      <c r="D61" s="61"/>
      <c r="E61" s="62"/>
      <c r="F61" s="97"/>
      <c r="G61" s="97"/>
      <c r="H61" s="100"/>
      <c r="I61" s="64"/>
      <c r="J61" s="85">
        <f>INT(D61*I61)</f>
        <v>0</v>
      </c>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c r="B63" s="81"/>
      <c r="C63" s="60"/>
      <c r="D63" s="61"/>
      <c r="E63" s="62"/>
      <c r="F63" s="97"/>
      <c r="G63" s="97"/>
      <c r="H63" s="63"/>
      <c r="I63" s="64"/>
      <c r="J63" s="85">
        <f>INT(D63*I63)</f>
        <v>0</v>
      </c>
      <c r="K63" s="40"/>
      <c r="L63" s="67"/>
      <c r="M63" s="68"/>
      <c r="N63" s="101"/>
      <c r="O63" s="86"/>
      <c r="P63" s="102"/>
      <c r="Q63" s="46"/>
      <c r="R63" s="37"/>
    </row>
    <row r="64" spans="1:18" ht="21" customHeight="1">
      <c r="A64" s="17"/>
      <c r="B64" s="72"/>
      <c r="C64" s="48"/>
      <c r="D64" s="99"/>
      <c r="E64" s="89"/>
      <c r="F64" s="89"/>
      <c r="G64" s="89"/>
      <c r="H64" s="58"/>
      <c r="I64" s="76"/>
      <c r="J64" s="77"/>
      <c r="K64" s="25"/>
      <c r="L64" s="53"/>
      <c r="M64" s="54"/>
      <c r="N64" s="92"/>
      <c r="O64" s="56"/>
      <c r="P64" s="79"/>
      <c r="Q64" s="31"/>
      <c r="R64" s="58"/>
    </row>
    <row r="65" spans="1:18" ht="21" customHeight="1">
      <c r="A65" s="13"/>
      <c r="B65" s="81"/>
      <c r="C65" s="60"/>
      <c r="D65" s="61"/>
      <c r="E65" s="62"/>
      <c r="F65" s="62"/>
      <c r="G65" s="62"/>
      <c r="H65" s="37"/>
      <c r="I65" s="64"/>
      <c r="J65" s="85">
        <f>INT(D65*I65)</f>
        <v>0</v>
      </c>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c r="B67" s="81"/>
      <c r="C67" s="60"/>
      <c r="D67" s="61"/>
      <c r="E67" s="62"/>
      <c r="F67" s="97"/>
      <c r="G67" s="97"/>
      <c r="H67" s="63"/>
      <c r="I67" s="64"/>
      <c r="J67" s="85">
        <f>INT(D67*I67)</f>
        <v>0</v>
      </c>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c r="B69" s="81"/>
      <c r="C69" s="60"/>
      <c r="D69" s="61"/>
      <c r="E69" s="62"/>
      <c r="F69" s="97"/>
      <c r="G69" s="97"/>
      <c r="H69" s="63"/>
      <c r="I69" s="64"/>
      <c r="J69" s="85">
        <f>INT(D69*I69)</f>
        <v>0</v>
      </c>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c r="B71" s="104"/>
      <c r="C71" s="60"/>
      <c r="D71" s="61"/>
      <c r="E71" s="62"/>
      <c r="F71" s="97"/>
      <c r="G71" s="97"/>
      <c r="H71" s="84"/>
      <c r="I71" s="64"/>
      <c r="J71" s="85">
        <f>INT(D71*I71)</f>
        <v>0</v>
      </c>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c r="B73" s="104"/>
      <c r="C73" s="60"/>
      <c r="D73" s="61"/>
      <c r="E73" s="62"/>
      <c r="F73" s="108"/>
      <c r="G73" s="108"/>
      <c r="H73" s="37"/>
      <c r="I73" s="64"/>
      <c r="J73" s="85">
        <f>INT(D73*I73)</f>
        <v>0</v>
      </c>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f>INT(D75*I75)</f>
        <v>0</v>
      </c>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f>INT(D77*I77)</f>
        <v>0</v>
      </c>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f>INT(D79*I79)</f>
        <v>0</v>
      </c>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f>INT(D81*I81)</f>
        <v>0</v>
      </c>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f>INT(D83*I83)</f>
        <v>0</v>
      </c>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f>INT(D85*I85)</f>
        <v>0</v>
      </c>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f>INT(D87*I87)</f>
        <v>0</v>
      </c>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t="s">
        <v>18</v>
      </c>
      <c r="C89" s="125"/>
      <c r="D89" s="126"/>
      <c r="E89" s="127"/>
      <c r="F89" s="128"/>
      <c r="G89" s="128"/>
      <c r="H89" s="129"/>
      <c r="I89" s="130"/>
      <c r="J89" s="131">
        <f>SUM(J50:J87)</f>
        <v>0</v>
      </c>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zoomScale="118" zoomScaleNormal="100" zoomScaleSheetLayoutView="118" workbookViewId="0">
      <selection activeCell="A3" sqref="A3:B3"/>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5</v>
      </c>
      <c r="B3" s="33" t="s">
        <v>973</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c r="D6" s="327"/>
      <c r="E6" s="74"/>
      <c r="F6" s="74"/>
      <c r="G6" s="74"/>
      <c r="H6" s="75"/>
      <c r="I6" s="140"/>
      <c r="J6" s="116"/>
      <c r="K6" s="25"/>
      <c r="L6" s="53"/>
      <c r="M6" s="54"/>
      <c r="N6" s="78"/>
      <c r="O6" s="56"/>
      <c r="P6" s="79"/>
      <c r="Q6" s="31"/>
      <c r="R6" s="58"/>
    </row>
    <row r="7" spans="1:18" ht="21" customHeight="1">
      <c r="A7" s="80">
        <v>1</v>
      </c>
      <c r="B7" s="81" t="s">
        <v>974</v>
      </c>
      <c r="C7" s="60" t="s">
        <v>975</v>
      </c>
      <c r="D7" s="328">
        <v>2</v>
      </c>
      <c r="E7" s="62" t="s">
        <v>102</v>
      </c>
      <c r="F7" s="83"/>
      <c r="G7" s="83"/>
      <c r="H7" s="84"/>
      <c r="I7" s="64"/>
      <c r="J7" s="85"/>
      <c r="K7" s="40"/>
      <c r="L7" s="67"/>
      <c r="M7" s="68"/>
      <c r="N7" s="43"/>
      <c r="O7" s="86"/>
      <c r="P7" s="87"/>
      <c r="Q7" s="46"/>
      <c r="R7" s="37"/>
    </row>
    <row r="8" spans="1:18" ht="21" customHeight="1">
      <c r="A8" s="71"/>
      <c r="B8" s="72"/>
      <c r="C8" s="48"/>
      <c r="D8" s="306"/>
      <c r="E8" s="89"/>
      <c r="F8" s="89"/>
      <c r="G8" s="89"/>
      <c r="H8" s="75"/>
      <c r="I8" s="76"/>
      <c r="J8" s="77"/>
      <c r="K8" s="25"/>
      <c r="L8" s="53"/>
      <c r="M8" s="54"/>
      <c r="N8" s="55"/>
      <c r="O8" s="56"/>
      <c r="P8" s="79"/>
      <c r="Q8" s="31"/>
      <c r="R8" s="58"/>
    </row>
    <row r="9" spans="1:18" ht="21" customHeight="1">
      <c r="A9" s="80">
        <v>2</v>
      </c>
      <c r="B9" s="81" t="s">
        <v>974</v>
      </c>
      <c r="C9" s="60" t="s">
        <v>976</v>
      </c>
      <c r="D9" s="297">
        <v>2</v>
      </c>
      <c r="E9" s="62" t="s">
        <v>102</v>
      </c>
      <c r="F9" s="62"/>
      <c r="G9" s="62"/>
      <c r="H9" s="84"/>
      <c r="I9" s="64"/>
      <c r="J9" s="85"/>
      <c r="K9" s="40"/>
      <c r="L9" s="67"/>
      <c r="M9" s="68"/>
      <c r="N9" s="69"/>
      <c r="O9" s="86"/>
      <c r="P9" s="87"/>
      <c r="Q9" s="46"/>
      <c r="R9" s="37"/>
    </row>
    <row r="10" spans="1:18" ht="21" customHeight="1">
      <c r="A10" s="17"/>
      <c r="B10" s="72"/>
      <c r="C10" s="48"/>
      <c r="D10" s="306"/>
      <c r="E10" s="89"/>
      <c r="F10" s="89"/>
      <c r="G10" s="89"/>
      <c r="H10" s="58"/>
      <c r="I10" s="76"/>
      <c r="J10" s="77"/>
      <c r="K10" s="25"/>
      <c r="L10" s="53"/>
      <c r="M10" s="54"/>
      <c r="N10" s="92"/>
      <c r="O10" s="56"/>
      <c r="P10" s="79"/>
      <c r="Q10" s="31"/>
      <c r="R10" s="58"/>
    </row>
    <row r="11" spans="1:18" ht="21" customHeight="1">
      <c r="A11" s="80">
        <v>3</v>
      </c>
      <c r="B11" s="81" t="s">
        <v>974</v>
      </c>
      <c r="C11" s="60" t="s">
        <v>977</v>
      </c>
      <c r="D11" s="297">
        <v>21</v>
      </c>
      <c r="E11" s="62" t="s">
        <v>102</v>
      </c>
      <c r="F11" s="62"/>
      <c r="G11" s="62"/>
      <c r="H11" s="84"/>
      <c r="I11" s="64"/>
      <c r="J11" s="85"/>
      <c r="K11" s="40"/>
      <c r="L11" s="67"/>
      <c r="M11" s="68"/>
      <c r="N11" s="69"/>
      <c r="O11" s="86"/>
      <c r="P11" s="93"/>
      <c r="Q11" s="46"/>
      <c r="R11" s="37"/>
    </row>
    <row r="12" spans="1:18" ht="21" customHeight="1">
      <c r="A12" s="17"/>
      <c r="B12" s="72"/>
      <c r="C12" s="48"/>
      <c r="D12" s="306"/>
      <c r="E12" s="89"/>
      <c r="F12" s="89"/>
      <c r="G12" s="89"/>
      <c r="H12" s="94"/>
      <c r="I12" s="76"/>
      <c r="J12" s="77"/>
      <c r="K12" s="25"/>
      <c r="L12" s="53"/>
      <c r="M12" s="54"/>
      <c r="N12" s="92"/>
      <c r="O12" s="56"/>
      <c r="P12" s="79"/>
      <c r="Q12" s="31"/>
      <c r="R12" s="58"/>
    </row>
    <row r="13" spans="1:18" ht="21" customHeight="1">
      <c r="A13" s="13">
        <v>4</v>
      </c>
      <c r="B13" s="81" t="s">
        <v>974</v>
      </c>
      <c r="C13" s="60" t="s">
        <v>978</v>
      </c>
      <c r="D13" s="297">
        <v>84</v>
      </c>
      <c r="E13" s="62" t="s">
        <v>102</v>
      </c>
      <c r="F13" s="62"/>
      <c r="G13" s="62"/>
      <c r="H13" s="37"/>
      <c r="I13" s="64"/>
      <c r="J13" s="85"/>
      <c r="K13" s="40"/>
      <c r="L13" s="67"/>
      <c r="M13" s="68"/>
      <c r="N13" s="69"/>
      <c r="O13" s="86"/>
      <c r="P13" s="93"/>
      <c r="Q13" s="46"/>
      <c r="R13" s="37"/>
    </row>
    <row r="14" spans="1:18" ht="21" customHeight="1">
      <c r="A14" s="18"/>
      <c r="B14" s="72"/>
      <c r="C14" s="48" t="s">
        <v>980</v>
      </c>
      <c r="D14" s="306"/>
      <c r="E14" s="89"/>
      <c r="F14" s="74"/>
      <c r="G14" s="74"/>
      <c r="H14" s="94"/>
      <c r="I14" s="76"/>
      <c r="J14" s="77"/>
      <c r="K14" s="25"/>
      <c r="L14" s="53"/>
      <c r="M14" s="54"/>
      <c r="N14" s="95"/>
      <c r="O14" s="96"/>
      <c r="P14" s="79"/>
      <c r="Q14" s="31"/>
      <c r="R14" s="58"/>
    </row>
    <row r="15" spans="1:18" ht="21" customHeight="1">
      <c r="A15" s="13">
        <v>5</v>
      </c>
      <c r="B15" s="81" t="s">
        <v>979</v>
      </c>
      <c r="C15" s="14" t="s">
        <v>981</v>
      </c>
      <c r="D15" s="297">
        <v>1</v>
      </c>
      <c r="E15" s="62" t="s">
        <v>126</v>
      </c>
      <c r="F15" s="97"/>
      <c r="G15" s="97"/>
      <c r="H15" s="98"/>
      <c r="I15" s="64"/>
      <c r="J15" s="85"/>
      <c r="K15" s="40"/>
      <c r="L15" s="67"/>
      <c r="M15" s="68"/>
      <c r="N15" s="43"/>
      <c r="O15" s="86"/>
      <c r="P15" s="93"/>
      <c r="Q15" s="46"/>
      <c r="R15" s="37"/>
    </row>
    <row r="16" spans="1:18" ht="21" customHeight="1">
      <c r="A16" s="17"/>
      <c r="B16" s="72"/>
      <c r="C16" s="48"/>
      <c r="D16" s="326"/>
      <c r="E16" s="89"/>
      <c r="F16" s="74"/>
      <c r="G16" s="74"/>
      <c r="H16" s="22"/>
      <c r="I16" s="76"/>
      <c r="J16" s="77"/>
      <c r="K16" s="25"/>
      <c r="L16" s="53"/>
      <c r="M16" s="54"/>
      <c r="N16" s="95"/>
      <c r="O16" s="96"/>
      <c r="P16" s="79"/>
      <c r="Q16" s="31"/>
      <c r="R16" s="58"/>
    </row>
    <row r="17" spans="1:18" ht="21" customHeight="1">
      <c r="A17" s="13">
        <v>6</v>
      </c>
      <c r="B17" s="81" t="s">
        <v>932</v>
      </c>
      <c r="C17" s="60" t="s">
        <v>982</v>
      </c>
      <c r="D17" s="297">
        <v>1</v>
      </c>
      <c r="E17" s="62" t="s">
        <v>126</v>
      </c>
      <c r="F17" s="97"/>
      <c r="G17" s="97"/>
      <c r="H17" s="100"/>
      <c r="I17" s="64"/>
      <c r="J17" s="85"/>
      <c r="K17" s="40"/>
      <c r="L17" s="67"/>
      <c r="M17" s="68"/>
      <c r="N17" s="43"/>
      <c r="O17" s="86"/>
      <c r="P17" s="93"/>
      <c r="Q17" s="46"/>
      <c r="R17" s="37"/>
    </row>
    <row r="18" spans="1:18" ht="21" customHeight="1">
      <c r="A18" s="18"/>
      <c r="B18" s="72"/>
      <c r="C18" s="48"/>
      <c r="D18" s="326"/>
      <c r="E18" s="89"/>
      <c r="F18" s="74"/>
      <c r="G18" s="74"/>
      <c r="H18" s="22"/>
      <c r="I18" s="76"/>
      <c r="J18" s="77"/>
      <c r="K18" s="25"/>
      <c r="L18" s="53"/>
      <c r="M18" s="54"/>
      <c r="N18" s="95"/>
      <c r="O18" s="96"/>
      <c r="P18" s="79"/>
      <c r="Q18" s="31"/>
      <c r="R18" s="58"/>
    </row>
    <row r="19" spans="1:18" ht="21" customHeight="1">
      <c r="A19" s="13">
        <v>7</v>
      </c>
      <c r="B19" s="81" t="s">
        <v>934</v>
      </c>
      <c r="C19" s="60" t="s">
        <v>983</v>
      </c>
      <c r="D19" s="297">
        <v>2</v>
      </c>
      <c r="E19" s="62" t="s">
        <v>126</v>
      </c>
      <c r="F19" s="97"/>
      <c r="G19" s="97"/>
      <c r="H19" s="63"/>
      <c r="I19" s="64"/>
      <c r="J19" s="85"/>
      <c r="K19" s="40"/>
      <c r="L19" s="67"/>
      <c r="M19" s="68"/>
      <c r="N19" s="101"/>
      <c r="O19" s="86"/>
      <c r="P19" s="102"/>
      <c r="Q19" s="46"/>
      <c r="R19" s="37"/>
    </row>
    <row r="20" spans="1:18" ht="21" customHeight="1">
      <c r="A20" s="17"/>
      <c r="B20" s="72"/>
      <c r="C20" s="48" t="s">
        <v>985</v>
      </c>
      <c r="D20" s="326"/>
      <c r="E20" s="89"/>
      <c r="F20" s="89"/>
      <c r="G20" s="89"/>
      <c r="H20" s="58"/>
      <c r="I20" s="76"/>
      <c r="J20" s="77"/>
      <c r="K20" s="25"/>
      <c r="L20" s="53"/>
      <c r="M20" s="54"/>
      <c r="N20" s="92"/>
      <c r="O20" s="56"/>
      <c r="P20" s="79"/>
      <c r="Q20" s="31"/>
      <c r="R20" s="58"/>
    </row>
    <row r="21" spans="1:18" ht="21" customHeight="1">
      <c r="A21" s="13">
        <v>8</v>
      </c>
      <c r="B21" s="81" t="s">
        <v>984</v>
      </c>
      <c r="C21" s="60" t="s">
        <v>953</v>
      </c>
      <c r="D21" s="297">
        <v>3</v>
      </c>
      <c r="E21" s="62" t="s">
        <v>102</v>
      </c>
      <c r="F21" s="62"/>
      <c r="G21" s="62"/>
      <c r="H21" s="37"/>
      <c r="I21" s="64"/>
      <c r="J21" s="85"/>
      <c r="K21" s="40"/>
      <c r="L21" s="67"/>
      <c r="M21" s="68"/>
      <c r="N21" s="69"/>
      <c r="O21" s="86"/>
      <c r="P21" s="93"/>
      <c r="Q21" s="46"/>
      <c r="R21" s="37"/>
    </row>
    <row r="22" spans="1:18" ht="21" customHeight="1">
      <c r="A22" s="18"/>
      <c r="B22" s="72"/>
      <c r="C22" s="48" t="s">
        <v>986</v>
      </c>
      <c r="D22" s="306"/>
      <c r="E22" s="89"/>
      <c r="F22" s="74"/>
      <c r="G22" s="74"/>
      <c r="H22" s="22"/>
      <c r="I22" s="76"/>
      <c r="J22" s="77"/>
      <c r="K22" s="25"/>
      <c r="L22" s="53"/>
      <c r="M22" s="54"/>
      <c r="N22" s="78"/>
      <c r="O22" s="96"/>
      <c r="P22" s="79"/>
      <c r="Q22" s="31"/>
      <c r="R22" s="58"/>
    </row>
    <row r="23" spans="1:18" ht="21" customHeight="1">
      <c r="A23" s="13">
        <v>9</v>
      </c>
      <c r="B23" s="81" t="s">
        <v>129</v>
      </c>
      <c r="C23" s="60" t="s">
        <v>987</v>
      </c>
      <c r="D23" s="297">
        <v>1</v>
      </c>
      <c r="E23" s="62" t="s">
        <v>102</v>
      </c>
      <c r="F23" s="97"/>
      <c r="G23" s="97"/>
      <c r="H23" s="63"/>
      <c r="I23" s="64"/>
      <c r="J23" s="85"/>
      <c r="K23" s="40"/>
      <c r="L23" s="67"/>
      <c r="M23" s="68"/>
      <c r="N23" s="43"/>
      <c r="O23" s="86"/>
      <c r="P23" s="93"/>
      <c r="Q23" s="46"/>
      <c r="R23" s="37"/>
    </row>
    <row r="24" spans="1:18" ht="21" customHeight="1">
      <c r="A24" s="18"/>
      <c r="B24" s="72"/>
      <c r="C24" s="48" t="s">
        <v>986</v>
      </c>
      <c r="D24" s="326"/>
      <c r="E24" s="89"/>
      <c r="F24" s="74"/>
      <c r="G24" s="74"/>
      <c r="H24" s="22"/>
      <c r="I24" s="76"/>
      <c r="J24" s="77"/>
      <c r="K24" s="25"/>
      <c r="L24" s="53"/>
      <c r="M24" s="54"/>
      <c r="N24" s="78"/>
      <c r="O24" s="96"/>
      <c r="P24" s="79"/>
      <c r="Q24" s="31"/>
      <c r="R24" s="58"/>
    </row>
    <row r="25" spans="1:18" ht="21" customHeight="1">
      <c r="A25" s="13">
        <v>10</v>
      </c>
      <c r="B25" s="81" t="s">
        <v>129</v>
      </c>
      <c r="C25" s="60" t="s">
        <v>953</v>
      </c>
      <c r="D25" s="297">
        <v>21</v>
      </c>
      <c r="E25" s="62" t="s">
        <v>102</v>
      </c>
      <c r="F25" s="97"/>
      <c r="G25" s="97"/>
      <c r="H25" s="63"/>
      <c r="I25" s="64"/>
      <c r="J25" s="85"/>
      <c r="K25" s="40"/>
      <c r="L25" s="67"/>
      <c r="M25" s="68"/>
      <c r="N25" s="43"/>
      <c r="O25" s="86"/>
      <c r="P25" s="93"/>
      <c r="Q25" s="46"/>
      <c r="R25" s="37"/>
    </row>
    <row r="26" spans="1:18" ht="21" customHeight="1">
      <c r="A26" s="17"/>
      <c r="B26" s="72"/>
      <c r="C26" s="48" t="s">
        <v>986</v>
      </c>
      <c r="D26" s="326"/>
      <c r="E26" s="89"/>
      <c r="F26" s="74"/>
      <c r="G26" s="74"/>
      <c r="H26" s="75"/>
      <c r="I26" s="76"/>
      <c r="J26" s="77"/>
      <c r="K26" s="25"/>
      <c r="L26" s="53"/>
      <c r="M26" s="54"/>
      <c r="N26" s="95"/>
      <c r="O26" s="96"/>
      <c r="P26" s="79"/>
      <c r="Q26" s="31"/>
      <c r="R26" s="58"/>
    </row>
    <row r="27" spans="1:18" ht="21" customHeight="1">
      <c r="A27" s="13">
        <v>11</v>
      </c>
      <c r="B27" s="81" t="s">
        <v>129</v>
      </c>
      <c r="C27" s="60" t="s">
        <v>988</v>
      </c>
      <c r="D27" s="297">
        <v>7</v>
      </c>
      <c r="E27" s="62" t="s">
        <v>102</v>
      </c>
      <c r="F27" s="97"/>
      <c r="G27" s="97"/>
      <c r="H27" s="84"/>
      <c r="I27" s="64"/>
      <c r="J27" s="85"/>
      <c r="K27" s="40"/>
      <c r="L27" s="67"/>
      <c r="M27" s="68"/>
      <c r="N27" s="105"/>
      <c r="O27" s="86"/>
      <c r="P27" s="93"/>
      <c r="Q27" s="46"/>
      <c r="R27" s="37"/>
    </row>
    <row r="28" spans="1:18" ht="21" customHeight="1">
      <c r="A28" s="17"/>
      <c r="B28" s="72"/>
      <c r="C28" s="48" t="s">
        <v>989</v>
      </c>
      <c r="D28" s="326"/>
      <c r="E28" s="89"/>
      <c r="F28" s="106"/>
      <c r="G28" s="106"/>
      <c r="H28" s="107"/>
      <c r="I28" s="76"/>
      <c r="J28" s="77"/>
      <c r="K28" s="25"/>
      <c r="L28" s="53"/>
      <c r="M28" s="54"/>
      <c r="N28" s="95"/>
      <c r="O28" s="96"/>
      <c r="P28" s="79"/>
      <c r="Q28" s="31"/>
      <c r="R28" s="58"/>
    </row>
    <row r="29" spans="1:18" ht="21" customHeight="1">
      <c r="A29" s="13">
        <v>12</v>
      </c>
      <c r="B29" s="81" t="s">
        <v>129</v>
      </c>
      <c r="C29" s="60" t="s">
        <v>990</v>
      </c>
      <c r="D29" s="297">
        <v>1</v>
      </c>
      <c r="E29" s="62" t="s">
        <v>102</v>
      </c>
      <c r="F29" s="108"/>
      <c r="G29" s="108"/>
      <c r="H29" s="37"/>
      <c r="I29" s="64"/>
      <c r="J29" s="85"/>
      <c r="K29" s="40"/>
      <c r="L29" s="67"/>
      <c r="M29" s="68"/>
      <c r="N29" s="43"/>
      <c r="O29" s="86"/>
      <c r="P29" s="93"/>
      <c r="Q29" s="46"/>
      <c r="R29" s="37"/>
    </row>
    <row r="30" spans="1:18" ht="21" customHeight="1">
      <c r="A30" s="17"/>
      <c r="B30" s="72"/>
      <c r="C30" s="48" t="s">
        <v>989</v>
      </c>
      <c r="D30" s="326"/>
      <c r="E30" s="89"/>
      <c r="F30" s="106"/>
      <c r="G30" s="106"/>
      <c r="H30" s="107"/>
      <c r="I30" s="76"/>
      <c r="J30" s="77"/>
      <c r="K30" s="25"/>
      <c r="L30" s="53"/>
      <c r="M30" s="54"/>
      <c r="N30" s="95"/>
      <c r="O30" s="96"/>
      <c r="P30" s="79"/>
      <c r="Q30" s="31"/>
      <c r="R30" s="58"/>
    </row>
    <row r="31" spans="1:18" ht="21" customHeight="1">
      <c r="A31" s="13">
        <v>13</v>
      </c>
      <c r="B31" s="81" t="s">
        <v>129</v>
      </c>
      <c r="C31" s="60" t="s">
        <v>953</v>
      </c>
      <c r="D31" s="297">
        <v>49</v>
      </c>
      <c r="E31" s="62" t="s">
        <v>102</v>
      </c>
      <c r="F31" s="108"/>
      <c r="G31" s="108"/>
      <c r="H31" s="37"/>
      <c r="I31" s="64"/>
      <c r="J31" s="85"/>
      <c r="K31" s="40"/>
      <c r="L31" s="67"/>
      <c r="M31" s="68"/>
      <c r="N31" s="43"/>
      <c r="O31" s="86"/>
      <c r="P31" s="93"/>
      <c r="Q31" s="46"/>
      <c r="R31" s="37"/>
    </row>
    <row r="32" spans="1:18" ht="21" customHeight="1">
      <c r="A32" s="17"/>
      <c r="B32" s="72"/>
      <c r="C32" s="48" t="s">
        <v>989</v>
      </c>
      <c r="D32" s="326"/>
      <c r="E32" s="89"/>
      <c r="F32" s="106"/>
      <c r="G32" s="106"/>
      <c r="H32" s="58"/>
      <c r="I32" s="76"/>
      <c r="J32" s="77"/>
      <c r="K32" s="25"/>
      <c r="L32" s="53"/>
      <c r="M32" s="54"/>
      <c r="N32" s="95"/>
      <c r="O32" s="96"/>
      <c r="P32" s="79"/>
      <c r="Q32" s="31"/>
      <c r="R32" s="58"/>
    </row>
    <row r="33" spans="1:18" ht="21" customHeight="1">
      <c r="A33" s="13">
        <v>14</v>
      </c>
      <c r="B33" s="81" t="s">
        <v>129</v>
      </c>
      <c r="C33" s="60" t="s">
        <v>988</v>
      </c>
      <c r="D33" s="297">
        <v>7</v>
      </c>
      <c r="E33" s="62" t="s">
        <v>102</v>
      </c>
      <c r="F33" s="108"/>
      <c r="G33" s="108"/>
      <c r="H33" s="37"/>
      <c r="I33" s="64"/>
      <c r="J33" s="85"/>
      <c r="K33" s="40"/>
      <c r="L33" s="67"/>
      <c r="M33" s="68"/>
      <c r="N33" s="43"/>
      <c r="O33" s="86"/>
      <c r="P33" s="93"/>
      <c r="Q33" s="46"/>
      <c r="R33" s="37"/>
    </row>
    <row r="34" spans="1:18" ht="21" customHeight="1">
      <c r="A34" s="17"/>
      <c r="B34" s="72"/>
      <c r="C34" s="48" t="s">
        <v>991</v>
      </c>
      <c r="D34" s="326"/>
      <c r="E34" s="89"/>
      <c r="F34" s="106"/>
      <c r="G34" s="106"/>
      <c r="H34" s="58"/>
      <c r="I34" s="76"/>
      <c r="J34" s="77"/>
      <c r="K34" s="25"/>
      <c r="L34" s="53"/>
      <c r="M34" s="54"/>
      <c r="N34" s="95"/>
      <c r="O34" s="96"/>
      <c r="P34" s="79"/>
      <c r="Q34" s="31"/>
      <c r="R34" s="58"/>
    </row>
    <row r="35" spans="1:18" ht="21" customHeight="1">
      <c r="A35" s="13">
        <v>15</v>
      </c>
      <c r="B35" s="81" t="s">
        <v>129</v>
      </c>
      <c r="C35" s="60" t="s">
        <v>990</v>
      </c>
      <c r="D35" s="297">
        <v>1</v>
      </c>
      <c r="E35" s="62" t="s">
        <v>102</v>
      </c>
      <c r="F35" s="108"/>
      <c r="G35" s="108"/>
      <c r="H35" s="37"/>
      <c r="I35" s="64"/>
      <c r="J35" s="85"/>
      <c r="K35" s="40"/>
      <c r="L35" s="67"/>
      <c r="M35" s="68"/>
      <c r="N35" s="43"/>
      <c r="O35" s="86"/>
      <c r="P35" s="93"/>
      <c r="Q35" s="46"/>
      <c r="R35" s="37"/>
    </row>
    <row r="36" spans="1:18" ht="21" customHeight="1">
      <c r="A36" s="17"/>
      <c r="B36" s="72"/>
      <c r="C36" s="48" t="s">
        <v>991</v>
      </c>
      <c r="D36" s="306"/>
      <c r="E36" s="89"/>
      <c r="F36" s="89"/>
      <c r="G36" s="89"/>
      <c r="H36" s="94"/>
      <c r="I36" s="76"/>
      <c r="J36" s="77"/>
      <c r="K36" s="25"/>
      <c r="L36" s="53"/>
      <c r="M36" s="54"/>
      <c r="N36" s="95"/>
      <c r="O36" s="56"/>
      <c r="P36" s="79"/>
      <c r="Q36" s="31"/>
      <c r="R36" s="58"/>
    </row>
    <row r="37" spans="1:18" ht="21" customHeight="1">
      <c r="A37" s="13">
        <v>16</v>
      </c>
      <c r="B37" s="81" t="s">
        <v>129</v>
      </c>
      <c r="C37" s="60" t="s">
        <v>953</v>
      </c>
      <c r="D37" s="297">
        <v>9</v>
      </c>
      <c r="E37" s="62" t="s">
        <v>102</v>
      </c>
      <c r="F37" s="62"/>
      <c r="G37" s="62"/>
      <c r="H37" s="98"/>
      <c r="I37" s="64"/>
      <c r="J37" s="60"/>
      <c r="K37" s="40"/>
      <c r="L37" s="67"/>
      <c r="M37" s="68"/>
      <c r="N37" s="43"/>
      <c r="O37" s="86"/>
      <c r="P37" s="93"/>
      <c r="Q37" s="46"/>
      <c r="R37" s="37"/>
    </row>
    <row r="38" spans="1:18" ht="21" customHeight="1">
      <c r="A38" s="17"/>
      <c r="B38" s="72"/>
      <c r="C38" s="48" t="s">
        <v>991</v>
      </c>
      <c r="D38" s="326"/>
      <c r="E38" s="89"/>
      <c r="F38" s="89"/>
      <c r="G38" s="89"/>
      <c r="H38" s="94"/>
      <c r="I38" s="76"/>
      <c r="J38" s="77"/>
      <c r="K38" s="25"/>
      <c r="L38" s="53"/>
      <c r="M38" s="54"/>
      <c r="N38" s="95"/>
      <c r="O38" s="56"/>
      <c r="P38" s="79"/>
      <c r="Q38" s="31"/>
      <c r="R38" s="58"/>
    </row>
    <row r="39" spans="1:18" ht="21" customHeight="1">
      <c r="A39" s="13">
        <v>17</v>
      </c>
      <c r="B39" s="81" t="s">
        <v>129</v>
      </c>
      <c r="C39" s="60" t="s">
        <v>988</v>
      </c>
      <c r="D39" s="297">
        <v>7</v>
      </c>
      <c r="E39" s="62" t="s">
        <v>102</v>
      </c>
      <c r="F39" s="62"/>
      <c r="G39" s="62"/>
      <c r="H39" s="98"/>
      <c r="I39" s="64"/>
      <c r="J39" s="85"/>
      <c r="K39" s="40"/>
      <c r="L39" s="67"/>
      <c r="M39" s="68"/>
      <c r="N39" s="43"/>
      <c r="O39" s="86"/>
      <c r="P39" s="93"/>
      <c r="Q39" s="46"/>
      <c r="R39" s="37"/>
    </row>
    <row r="40" spans="1:18" ht="21" customHeight="1">
      <c r="A40" s="17"/>
      <c r="B40" s="72"/>
      <c r="C40" s="396" t="s">
        <v>992</v>
      </c>
      <c r="D40" s="326"/>
      <c r="E40" s="89"/>
      <c r="F40" s="106"/>
      <c r="G40" s="106"/>
      <c r="H40" s="22"/>
      <c r="I40" s="76"/>
      <c r="J40" s="77"/>
      <c r="K40" s="25"/>
      <c r="L40" s="53"/>
      <c r="M40" s="54"/>
      <c r="N40" s="95"/>
      <c r="O40" s="56"/>
      <c r="P40" s="79"/>
      <c r="Q40" s="31"/>
      <c r="R40" s="58"/>
    </row>
    <row r="41" spans="1:18" ht="21" customHeight="1">
      <c r="A41" s="13">
        <v>18</v>
      </c>
      <c r="B41" s="81" t="s">
        <v>129</v>
      </c>
      <c r="C41" s="60" t="s">
        <v>993</v>
      </c>
      <c r="D41" s="297">
        <v>2</v>
      </c>
      <c r="E41" s="62" t="s">
        <v>102</v>
      </c>
      <c r="F41" s="108"/>
      <c r="G41" s="108"/>
      <c r="H41" s="100"/>
      <c r="I41" s="64"/>
      <c r="J41" s="85"/>
      <c r="K41" s="40"/>
      <c r="L41" s="67"/>
      <c r="M41" s="68"/>
      <c r="N41" s="395" t="s">
        <v>908</v>
      </c>
      <c r="O41" s="86"/>
      <c r="P41" s="93"/>
      <c r="Q41" s="46"/>
      <c r="R41" s="37"/>
    </row>
    <row r="42" spans="1:18" ht="21" customHeight="1">
      <c r="A42" s="17"/>
      <c r="B42" s="72"/>
      <c r="C42" s="396" t="s">
        <v>992</v>
      </c>
      <c r="D42" s="326"/>
      <c r="E42" s="89"/>
      <c r="F42" s="106"/>
      <c r="G42" s="106"/>
      <c r="H42" s="22"/>
      <c r="I42" s="76"/>
      <c r="J42" s="77"/>
      <c r="K42" s="25"/>
      <c r="L42" s="53"/>
      <c r="M42" s="54"/>
      <c r="N42" s="95"/>
      <c r="O42" s="56"/>
      <c r="P42" s="79"/>
      <c r="Q42" s="109"/>
      <c r="R42" s="58"/>
    </row>
    <row r="43" spans="1:18" ht="21" customHeight="1">
      <c r="A43" s="13">
        <v>19</v>
      </c>
      <c r="B43" s="81" t="s">
        <v>129</v>
      </c>
      <c r="C43" s="60" t="s">
        <v>988</v>
      </c>
      <c r="D43" s="297">
        <v>84</v>
      </c>
      <c r="E43" s="62" t="s">
        <v>102</v>
      </c>
      <c r="F43" s="108"/>
      <c r="G43" s="108"/>
      <c r="H43" s="63"/>
      <c r="I43" s="64"/>
      <c r="J43" s="85"/>
      <c r="K43" s="40"/>
      <c r="L43" s="110"/>
      <c r="M43" s="54"/>
      <c r="N43" s="101"/>
      <c r="O43" s="111"/>
      <c r="P43" s="102"/>
      <c r="Q43" s="112"/>
      <c r="R43" s="94"/>
    </row>
    <row r="44" spans="1:18" ht="21" customHeight="1">
      <c r="A44" s="17"/>
      <c r="B44" s="72"/>
      <c r="C44" s="113"/>
      <c r="D44" s="303"/>
      <c r="E44" s="115"/>
      <c r="F44" s="116"/>
      <c r="G44" s="116"/>
      <c r="H44" s="117"/>
      <c r="I44" s="118"/>
      <c r="J44" s="119"/>
      <c r="K44" s="120"/>
      <c r="L44" s="121"/>
      <c r="M44" s="122"/>
      <c r="N44" s="92"/>
      <c r="O44" s="56"/>
      <c r="P44" s="79"/>
      <c r="Q44" s="31"/>
      <c r="R44" s="58"/>
    </row>
    <row r="45" spans="1:18" ht="21" customHeight="1" thickBot="1">
      <c r="A45" s="123">
        <v>20</v>
      </c>
      <c r="B45" s="273" t="s">
        <v>995</v>
      </c>
      <c r="C45" s="125" t="s">
        <v>994</v>
      </c>
      <c r="D45" s="305">
        <v>1</v>
      </c>
      <c r="E45" s="127" t="s">
        <v>126</v>
      </c>
      <c r="F45" s="128"/>
      <c r="G45" s="128"/>
      <c r="H45" s="129"/>
      <c r="I45" s="130"/>
      <c r="J45" s="131"/>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v>21</v>
      </c>
      <c r="B47" s="33" t="s">
        <v>996</v>
      </c>
      <c r="C47" s="34" t="s">
        <v>997</v>
      </c>
      <c r="D47" s="35">
        <v>2</v>
      </c>
      <c r="E47" s="36" t="s">
        <v>126</v>
      </c>
      <c r="F47" s="36"/>
      <c r="G47" s="36"/>
      <c r="H47" s="37"/>
      <c r="I47" s="38"/>
      <c r="J47" s="39"/>
      <c r="K47" s="40"/>
      <c r="L47" s="41"/>
      <c r="M47" s="42"/>
      <c r="N47" s="43"/>
      <c r="O47" s="44"/>
      <c r="P47" s="45"/>
      <c r="Q47" s="46"/>
      <c r="R47" s="37"/>
    </row>
    <row r="48" spans="1:18" ht="21" customHeight="1">
      <c r="A48" s="17"/>
      <c r="B48" s="47" t="s">
        <v>999</v>
      </c>
      <c r="C48" s="324" t="s">
        <v>1000</v>
      </c>
      <c r="D48" s="329"/>
      <c r="E48" s="50"/>
      <c r="F48" s="50"/>
      <c r="G48" s="50"/>
      <c r="H48" s="22"/>
      <c r="I48" s="51"/>
      <c r="J48" s="52"/>
      <c r="K48" s="25"/>
      <c r="L48" s="53"/>
      <c r="M48" s="54"/>
      <c r="N48" s="55"/>
      <c r="O48" s="56"/>
      <c r="P48" s="57"/>
      <c r="Q48" s="31"/>
      <c r="R48" s="58"/>
    </row>
    <row r="49" spans="1:18" ht="21" customHeight="1">
      <c r="A49" s="13">
        <v>22</v>
      </c>
      <c r="B49" s="59" t="s">
        <v>998</v>
      </c>
      <c r="C49" s="60"/>
      <c r="D49" s="297">
        <v>2</v>
      </c>
      <c r="E49" s="62" t="s">
        <v>169</v>
      </c>
      <c r="F49" s="62"/>
      <c r="G49" s="62"/>
      <c r="H49" s="63"/>
      <c r="I49" s="64"/>
      <c r="J49" s="85"/>
      <c r="K49" s="66"/>
      <c r="L49" s="67"/>
      <c r="M49" s="68"/>
      <c r="N49" s="69"/>
      <c r="O49" s="44"/>
      <c r="P49" s="70"/>
      <c r="Q49" s="46"/>
      <c r="R49" s="37"/>
    </row>
    <row r="50" spans="1:18" ht="21" customHeight="1">
      <c r="A50" s="71"/>
      <c r="B50" s="72"/>
      <c r="C50" s="337" t="s">
        <v>1002</v>
      </c>
      <c r="D50" s="327"/>
      <c r="E50" s="74"/>
      <c r="F50" s="74"/>
      <c r="G50" s="74"/>
      <c r="H50" s="75"/>
      <c r="I50" s="140"/>
      <c r="J50" s="116"/>
      <c r="K50" s="25"/>
      <c r="L50" s="53"/>
      <c r="M50" s="54"/>
      <c r="N50" s="78"/>
      <c r="O50" s="56"/>
      <c r="P50" s="79"/>
      <c r="Q50" s="31"/>
      <c r="R50" s="58"/>
    </row>
    <row r="51" spans="1:18" ht="21" customHeight="1">
      <c r="A51" s="80">
        <v>23</v>
      </c>
      <c r="B51" s="81" t="s">
        <v>1001</v>
      </c>
      <c r="C51" s="60" t="s">
        <v>1003</v>
      </c>
      <c r="D51" s="328">
        <v>1</v>
      </c>
      <c r="E51" s="62" t="s">
        <v>169</v>
      </c>
      <c r="F51" s="83"/>
      <c r="G51" s="83"/>
      <c r="H51" s="84"/>
      <c r="I51" s="64"/>
      <c r="J51" s="85"/>
      <c r="K51" s="40"/>
      <c r="L51" s="67"/>
      <c r="M51" s="68"/>
      <c r="N51" s="43"/>
      <c r="O51" s="86"/>
      <c r="P51" s="87"/>
      <c r="Q51" s="46"/>
      <c r="R51" s="37"/>
    </row>
    <row r="52" spans="1:18" ht="21" customHeight="1">
      <c r="A52" s="71"/>
      <c r="B52" s="72"/>
      <c r="C52" s="324" t="s">
        <v>1005</v>
      </c>
      <c r="D52" s="306"/>
      <c r="E52" s="89"/>
      <c r="F52" s="89"/>
      <c r="G52" s="89"/>
      <c r="H52" s="75"/>
      <c r="I52" s="76"/>
      <c r="J52" s="77"/>
      <c r="K52" s="25"/>
      <c r="L52" s="53"/>
      <c r="M52" s="54"/>
      <c r="N52" s="55"/>
      <c r="O52" s="56"/>
      <c r="P52" s="79"/>
      <c r="Q52" s="31"/>
      <c r="R52" s="58"/>
    </row>
    <row r="53" spans="1:18" ht="21" customHeight="1">
      <c r="A53" s="80">
        <v>24</v>
      </c>
      <c r="B53" s="81" t="s">
        <v>1004</v>
      </c>
      <c r="C53" s="60" t="s">
        <v>1003</v>
      </c>
      <c r="D53" s="297">
        <v>8</v>
      </c>
      <c r="E53" s="62" t="s">
        <v>105</v>
      </c>
      <c r="F53" s="62"/>
      <c r="G53" s="62"/>
      <c r="H53" s="84"/>
      <c r="I53" s="64"/>
      <c r="J53" s="85"/>
      <c r="K53" s="40"/>
      <c r="L53" s="67"/>
      <c r="M53" s="68"/>
      <c r="N53" s="69"/>
      <c r="O53" s="86"/>
      <c r="P53" s="87"/>
      <c r="Q53" s="46"/>
      <c r="R53" s="37"/>
    </row>
    <row r="54" spans="1:18" ht="21" customHeight="1">
      <c r="A54" s="17"/>
      <c r="B54" s="292" t="s">
        <v>1007</v>
      </c>
      <c r="C54" s="324" t="s">
        <v>1008</v>
      </c>
      <c r="D54" s="306"/>
      <c r="E54" s="89"/>
      <c r="F54" s="89"/>
      <c r="G54" s="89"/>
      <c r="H54" s="58"/>
      <c r="I54" s="76"/>
      <c r="J54" s="77"/>
      <c r="K54" s="25"/>
      <c r="L54" s="53"/>
      <c r="M54" s="54"/>
      <c r="N54" s="92"/>
      <c r="O54" s="56"/>
      <c r="P54" s="79"/>
      <c r="Q54" s="31"/>
      <c r="R54" s="58"/>
    </row>
    <row r="55" spans="1:18" ht="21" customHeight="1">
      <c r="A55" s="80">
        <v>25</v>
      </c>
      <c r="B55" s="81" t="s">
        <v>1006</v>
      </c>
      <c r="C55" s="60"/>
      <c r="D55" s="297">
        <v>1</v>
      </c>
      <c r="E55" s="62" t="s">
        <v>105</v>
      </c>
      <c r="F55" s="62"/>
      <c r="G55" s="62"/>
      <c r="H55" s="84"/>
      <c r="I55" s="64"/>
      <c r="J55" s="85"/>
      <c r="K55" s="40"/>
      <c r="L55" s="67"/>
      <c r="M55" s="68"/>
      <c r="N55" s="69"/>
      <c r="O55" s="86"/>
      <c r="P55" s="93"/>
      <c r="Q55" s="46"/>
      <c r="R55" s="37"/>
    </row>
    <row r="56" spans="1:18" ht="21" customHeight="1">
      <c r="A56" s="17"/>
      <c r="B56" s="72"/>
      <c r="C56" s="48"/>
      <c r="D56" s="306"/>
      <c r="E56" s="89"/>
      <c r="F56" s="89"/>
      <c r="G56" s="89"/>
      <c r="H56" s="94"/>
      <c r="I56" s="76"/>
      <c r="J56" s="77"/>
      <c r="K56" s="25"/>
      <c r="L56" s="53"/>
      <c r="M56" s="54"/>
      <c r="N56" s="92"/>
      <c r="O56" s="56"/>
      <c r="P56" s="79"/>
      <c r="Q56" s="31"/>
      <c r="R56" s="58"/>
    </row>
    <row r="57" spans="1:18" ht="21" customHeight="1">
      <c r="A57" s="13">
        <v>26</v>
      </c>
      <c r="B57" s="81" t="s">
        <v>1009</v>
      </c>
      <c r="C57" s="276" t="s">
        <v>1010</v>
      </c>
      <c r="D57" s="297">
        <v>2</v>
      </c>
      <c r="E57" s="62" t="s">
        <v>103</v>
      </c>
      <c r="F57" s="62"/>
      <c r="G57" s="62"/>
      <c r="H57" s="37"/>
      <c r="I57" s="64"/>
      <c r="J57" s="85"/>
      <c r="K57" s="40"/>
      <c r="L57" s="67"/>
      <c r="M57" s="68"/>
      <c r="N57" s="69"/>
      <c r="O57" s="86"/>
      <c r="P57" s="93"/>
      <c r="Q57" s="46"/>
      <c r="R57" s="37"/>
    </row>
    <row r="58" spans="1:18" ht="21" customHeight="1">
      <c r="A58" s="18"/>
      <c r="B58" s="72"/>
      <c r="C58" s="48"/>
      <c r="D58" s="306"/>
      <c r="E58" s="89"/>
      <c r="F58" s="74"/>
      <c r="G58" s="74"/>
      <c r="H58" s="94"/>
      <c r="I58" s="76"/>
      <c r="J58" s="77"/>
      <c r="K58" s="25"/>
      <c r="L58" s="53"/>
      <c r="M58" s="54"/>
      <c r="N58" s="95"/>
      <c r="O58" s="96"/>
      <c r="P58" s="79"/>
      <c r="Q58" s="31"/>
      <c r="R58" s="58"/>
    </row>
    <row r="59" spans="1:18" ht="21" customHeight="1">
      <c r="A59" s="13">
        <v>27</v>
      </c>
      <c r="B59" s="81" t="s">
        <v>1011</v>
      </c>
      <c r="C59" s="14" t="s">
        <v>1012</v>
      </c>
      <c r="D59" s="297">
        <v>75</v>
      </c>
      <c r="E59" s="62" t="s">
        <v>102</v>
      </c>
      <c r="F59" s="97"/>
      <c r="G59" s="97"/>
      <c r="H59" s="98"/>
      <c r="I59" s="64"/>
      <c r="J59" s="85"/>
      <c r="K59" s="40"/>
      <c r="L59" s="67"/>
      <c r="M59" s="68"/>
      <c r="N59" s="43"/>
      <c r="O59" s="86"/>
      <c r="P59" s="93"/>
      <c r="Q59" s="46"/>
      <c r="R59" s="37"/>
    </row>
    <row r="60" spans="1:18" ht="21" customHeight="1">
      <c r="A60" s="17"/>
      <c r="B60" s="72"/>
      <c r="C60" s="48"/>
      <c r="D60" s="326"/>
      <c r="E60" s="89"/>
      <c r="F60" s="74"/>
      <c r="G60" s="74"/>
      <c r="H60" s="22"/>
      <c r="I60" s="76"/>
      <c r="J60" s="77"/>
      <c r="K60" s="25"/>
      <c r="L60" s="53"/>
      <c r="M60" s="54"/>
      <c r="N60" s="95"/>
      <c r="O60" s="96"/>
      <c r="P60" s="79"/>
      <c r="Q60" s="31"/>
      <c r="R60" s="58"/>
    </row>
    <row r="61" spans="1:18" ht="21" customHeight="1">
      <c r="A61" s="13">
        <v>28</v>
      </c>
      <c r="B61" s="81" t="s">
        <v>140</v>
      </c>
      <c r="C61" s="60"/>
      <c r="D61" s="297">
        <v>1</v>
      </c>
      <c r="E61" s="62" t="s">
        <v>127</v>
      </c>
      <c r="F61" s="97"/>
      <c r="G61" s="97"/>
      <c r="H61" s="100"/>
      <c r="I61" s="64"/>
      <c r="J61" s="85"/>
      <c r="K61" s="40"/>
      <c r="L61" s="67"/>
      <c r="M61" s="68"/>
      <c r="N61" s="43"/>
      <c r="O61" s="86"/>
      <c r="P61" s="93"/>
      <c r="Q61" s="46"/>
      <c r="R61" s="37"/>
    </row>
    <row r="62" spans="1:18" ht="21" customHeight="1">
      <c r="A62" s="18"/>
      <c r="B62" s="72"/>
      <c r="C62" s="48"/>
      <c r="D62" s="326"/>
      <c r="E62" s="89"/>
      <c r="F62" s="74"/>
      <c r="G62" s="74"/>
      <c r="H62" s="22"/>
      <c r="I62" s="76"/>
      <c r="J62" s="77"/>
      <c r="K62" s="25"/>
      <c r="L62" s="53"/>
      <c r="M62" s="54"/>
      <c r="N62" s="95"/>
      <c r="O62" s="96"/>
      <c r="P62" s="79"/>
      <c r="Q62" s="31"/>
      <c r="R62" s="58"/>
    </row>
    <row r="63" spans="1:18" ht="21" customHeight="1">
      <c r="A63" s="13"/>
      <c r="B63" s="81"/>
      <c r="C63" s="60"/>
      <c r="D63" s="297"/>
      <c r="E63" s="62"/>
      <c r="F63" s="97"/>
      <c r="G63" s="97"/>
      <c r="H63" s="63"/>
      <c r="I63" s="64"/>
      <c r="J63" s="85"/>
      <c r="K63" s="40"/>
      <c r="L63" s="67"/>
      <c r="M63" s="68"/>
      <c r="N63" s="101"/>
      <c r="O63" s="86"/>
      <c r="P63" s="102"/>
      <c r="Q63" s="46"/>
      <c r="R63" s="37"/>
    </row>
    <row r="64" spans="1:18" ht="21" customHeight="1">
      <c r="A64" s="17"/>
      <c r="B64" s="72"/>
      <c r="C64" s="48"/>
      <c r="D64" s="326"/>
      <c r="E64" s="89"/>
      <c r="F64" s="89"/>
      <c r="G64" s="89"/>
      <c r="H64" s="58"/>
      <c r="I64" s="76"/>
      <c r="J64" s="77"/>
      <c r="K64" s="25"/>
      <c r="L64" s="53"/>
      <c r="M64" s="54"/>
      <c r="N64" s="92"/>
      <c r="O64" s="56"/>
      <c r="P64" s="79"/>
      <c r="Q64" s="31"/>
      <c r="R64" s="58"/>
    </row>
    <row r="65" spans="1:18" ht="21" customHeight="1">
      <c r="A65" s="13"/>
      <c r="B65" s="81"/>
      <c r="C65" s="60"/>
      <c r="D65" s="297"/>
      <c r="E65" s="62"/>
      <c r="F65" s="62"/>
      <c r="G65" s="62"/>
      <c r="H65" s="37"/>
      <c r="I65" s="64"/>
      <c r="J65" s="85"/>
      <c r="K65" s="40"/>
      <c r="L65" s="67"/>
      <c r="M65" s="68"/>
      <c r="N65" s="69"/>
      <c r="O65" s="86"/>
      <c r="P65" s="93"/>
      <c r="Q65" s="46"/>
      <c r="R65" s="37"/>
    </row>
    <row r="66" spans="1:18" ht="21" customHeight="1">
      <c r="A66" s="18"/>
      <c r="B66" s="72"/>
      <c r="C66" s="48"/>
      <c r="D66" s="306"/>
      <c r="E66" s="89"/>
      <c r="F66" s="74"/>
      <c r="G66" s="74"/>
      <c r="H66" s="22"/>
      <c r="I66" s="76"/>
      <c r="J66" s="77"/>
      <c r="K66" s="25"/>
      <c r="L66" s="53"/>
      <c r="M66" s="54"/>
      <c r="N66" s="78"/>
      <c r="O66" s="96"/>
      <c r="P66" s="79"/>
      <c r="Q66" s="31"/>
      <c r="R66" s="58"/>
    </row>
    <row r="67" spans="1:18" ht="21" customHeight="1">
      <c r="A67" s="13"/>
      <c r="B67" s="81"/>
      <c r="C67" s="60"/>
      <c r="D67" s="297"/>
      <c r="E67" s="62"/>
      <c r="F67" s="97"/>
      <c r="G67" s="97"/>
      <c r="H67" s="63"/>
      <c r="I67" s="64"/>
      <c r="J67" s="85"/>
      <c r="K67" s="40"/>
      <c r="L67" s="67"/>
      <c r="M67" s="68"/>
      <c r="N67" s="43"/>
      <c r="O67" s="86"/>
      <c r="P67" s="93"/>
      <c r="Q67" s="46"/>
      <c r="R67" s="37"/>
    </row>
    <row r="68" spans="1:18" ht="21" customHeight="1">
      <c r="A68" s="18"/>
      <c r="B68" s="72"/>
      <c r="C68" s="48"/>
      <c r="D68" s="326"/>
      <c r="E68" s="89"/>
      <c r="F68" s="74"/>
      <c r="G68" s="74"/>
      <c r="H68" s="22"/>
      <c r="I68" s="76"/>
      <c r="J68" s="77"/>
      <c r="K68" s="25"/>
      <c r="L68" s="53"/>
      <c r="M68" s="54"/>
      <c r="N68" s="78"/>
      <c r="O68" s="96"/>
      <c r="P68" s="79"/>
      <c r="Q68" s="31"/>
      <c r="R68" s="58"/>
    </row>
    <row r="69" spans="1:18" ht="21" customHeight="1">
      <c r="A69" s="13"/>
      <c r="B69" s="81"/>
      <c r="C69" s="60"/>
      <c r="D69" s="297"/>
      <c r="E69" s="62"/>
      <c r="F69" s="97"/>
      <c r="G69" s="97"/>
      <c r="H69" s="63"/>
      <c r="I69" s="64"/>
      <c r="J69" s="85"/>
      <c r="K69" s="40"/>
      <c r="L69" s="67"/>
      <c r="M69" s="68"/>
      <c r="N69" s="43"/>
      <c r="O69" s="86"/>
      <c r="P69" s="93"/>
      <c r="Q69" s="46"/>
      <c r="R69" s="37"/>
    </row>
    <row r="70" spans="1:18" ht="21" customHeight="1">
      <c r="A70" s="17"/>
      <c r="B70" s="103"/>
      <c r="C70" s="48"/>
      <c r="D70" s="326"/>
      <c r="E70" s="89"/>
      <c r="F70" s="74"/>
      <c r="G70" s="74"/>
      <c r="H70" s="75"/>
      <c r="I70" s="76"/>
      <c r="J70" s="77"/>
      <c r="K70" s="25"/>
      <c r="L70" s="53"/>
      <c r="M70" s="54"/>
      <c r="N70" s="95"/>
      <c r="O70" s="96"/>
      <c r="P70" s="79"/>
      <c r="Q70" s="31"/>
      <c r="R70" s="58"/>
    </row>
    <row r="71" spans="1:18" ht="21" customHeight="1">
      <c r="A71" s="13"/>
      <c r="B71" s="104"/>
      <c r="C71" s="60"/>
      <c r="D71" s="297"/>
      <c r="E71" s="62"/>
      <c r="F71" s="97"/>
      <c r="G71" s="97"/>
      <c r="H71" s="84"/>
      <c r="I71" s="64"/>
      <c r="J71" s="85"/>
      <c r="K71" s="40"/>
      <c r="L71" s="67"/>
      <c r="M71" s="68"/>
      <c r="N71" s="105"/>
      <c r="O71" s="86"/>
      <c r="P71" s="93"/>
      <c r="Q71" s="46"/>
      <c r="R71" s="37"/>
    </row>
    <row r="72" spans="1:18" ht="21" customHeight="1">
      <c r="A72" s="17"/>
      <c r="B72" s="103"/>
      <c r="C72" s="48"/>
      <c r="D72" s="326"/>
      <c r="E72" s="89"/>
      <c r="F72" s="106"/>
      <c r="G72" s="106"/>
      <c r="H72" s="107"/>
      <c r="I72" s="76"/>
      <c r="J72" s="77"/>
      <c r="K72" s="25"/>
      <c r="L72" s="53"/>
      <c r="M72" s="54"/>
      <c r="N72" s="95"/>
      <c r="O72" s="96"/>
      <c r="P72" s="79"/>
      <c r="Q72" s="31"/>
      <c r="R72" s="58"/>
    </row>
    <row r="73" spans="1:18" ht="21" customHeight="1">
      <c r="A73" s="13"/>
      <c r="B73" s="104"/>
      <c r="C73" s="60"/>
      <c r="D73" s="297"/>
      <c r="E73" s="62"/>
      <c r="F73" s="108"/>
      <c r="G73" s="108"/>
      <c r="H73" s="37"/>
      <c r="I73" s="64"/>
      <c r="J73" s="85"/>
      <c r="K73" s="40"/>
      <c r="L73" s="67"/>
      <c r="M73" s="68"/>
      <c r="N73" s="43"/>
      <c r="O73" s="86"/>
      <c r="P73" s="93"/>
      <c r="Q73" s="46"/>
      <c r="R73" s="37"/>
    </row>
    <row r="74" spans="1:18" ht="21" customHeight="1">
      <c r="A74" s="17"/>
      <c r="B74" s="103"/>
      <c r="C74" s="48"/>
      <c r="D74" s="326"/>
      <c r="E74" s="89"/>
      <c r="F74" s="106"/>
      <c r="G74" s="106"/>
      <c r="H74" s="107"/>
      <c r="I74" s="76"/>
      <c r="J74" s="77"/>
      <c r="K74" s="25"/>
      <c r="L74" s="53"/>
      <c r="M74" s="54"/>
      <c r="N74" s="95"/>
      <c r="O74" s="96"/>
      <c r="P74" s="79"/>
      <c r="Q74" s="31"/>
      <c r="R74" s="58"/>
    </row>
    <row r="75" spans="1:18" ht="21" customHeight="1">
      <c r="A75" s="13"/>
      <c r="B75" s="104"/>
      <c r="C75" s="60"/>
      <c r="D75" s="297"/>
      <c r="E75" s="62"/>
      <c r="F75" s="108"/>
      <c r="G75" s="108"/>
      <c r="H75" s="37"/>
      <c r="I75" s="64"/>
      <c r="J75" s="85"/>
      <c r="K75" s="40"/>
      <c r="L75" s="67"/>
      <c r="M75" s="68"/>
      <c r="N75" s="43"/>
      <c r="O75" s="86"/>
      <c r="P75" s="93"/>
      <c r="Q75" s="46"/>
      <c r="R75" s="37"/>
    </row>
    <row r="76" spans="1:18" ht="21" customHeight="1">
      <c r="A76" s="17"/>
      <c r="B76" s="103"/>
      <c r="C76" s="48"/>
      <c r="D76" s="326"/>
      <c r="E76" s="89"/>
      <c r="F76" s="106"/>
      <c r="G76" s="106"/>
      <c r="H76" s="58"/>
      <c r="I76" s="76"/>
      <c r="J76" s="77"/>
      <c r="K76" s="25"/>
      <c r="L76" s="53"/>
      <c r="M76" s="54"/>
      <c r="N76" s="95"/>
      <c r="O76" s="96"/>
      <c r="P76" s="79"/>
      <c r="Q76" s="31"/>
      <c r="R76" s="58"/>
    </row>
    <row r="77" spans="1:18" ht="21" customHeight="1">
      <c r="A77" s="13"/>
      <c r="B77" s="104"/>
      <c r="C77" s="60"/>
      <c r="D77" s="297"/>
      <c r="E77" s="62"/>
      <c r="F77" s="108"/>
      <c r="G77" s="108"/>
      <c r="H77" s="37"/>
      <c r="I77" s="64"/>
      <c r="J77" s="85"/>
      <c r="K77" s="40"/>
      <c r="L77" s="67"/>
      <c r="M77" s="68"/>
      <c r="N77" s="43"/>
      <c r="O77" s="86"/>
      <c r="P77" s="93"/>
      <c r="Q77" s="46"/>
      <c r="R77" s="37"/>
    </row>
    <row r="78" spans="1:18" ht="21" customHeight="1">
      <c r="A78" s="17"/>
      <c r="B78" s="103"/>
      <c r="C78" s="48"/>
      <c r="D78" s="326"/>
      <c r="E78" s="89"/>
      <c r="F78" s="106"/>
      <c r="G78" s="106"/>
      <c r="H78" s="58"/>
      <c r="I78" s="76"/>
      <c r="J78" s="77"/>
      <c r="K78" s="25"/>
      <c r="L78" s="53"/>
      <c r="M78" s="54"/>
      <c r="N78" s="95"/>
      <c r="O78" s="96"/>
      <c r="P78" s="79"/>
      <c r="Q78" s="31"/>
      <c r="R78" s="58"/>
    </row>
    <row r="79" spans="1:18" ht="21" customHeight="1">
      <c r="A79" s="13"/>
      <c r="B79" s="104"/>
      <c r="C79" s="60"/>
      <c r="D79" s="297"/>
      <c r="E79" s="62"/>
      <c r="F79" s="108"/>
      <c r="G79" s="108"/>
      <c r="H79" s="37"/>
      <c r="I79" s="64"/>
      <c r="J79" s="85"/>
      <c r="K79" s="40"/>
      <c r="L79" s="67"/>
      <c r="M79" s="68"/>
      <c r="N79" s="43"/>
      <c r="O79" s="86"/>
      <c r="P79" s="93"/>
      <c r="Q79" s="46"/>
      <c r="R79" s="37"/>
    </row>
    <row r="80" spans="1:18" ht="21" customHeight="1">
      <c r="A80" s="17"/>
      <c r="B80" s="72"/>
      <c r="C80" s="48"/>
      <c r="D80" s="306"/>
      <c r="E80" s="89"/>
      <c r="F80" s="89"/>
      <c r="G80" s="89"/>
      <c r="H80" s="94"/>
      <c r="I80" s="76"/>
      <c r="J80" s="77"/>
      <c r="K80" s="25"/>
      <c r="L80" s="53"/>
      <c r="M80" s="54"/>
      <c r="N80" s="95"/>
      <c r="O80" s="56"/>
      <c r="P80" s="79"/>
      <c r="Q80" s="31"/>
      <c r="R80" s="58"/>
    </row>
    <row r="81" spans="1:18" ht="21" customHeight="1">
      <c r="A81" s="13"/>
      <c r="B81" s="81"/>
      <c r="C81" s="60"/>
      <c r="D81" s="297"/>
      <c r="E81" s="62"/>
      <c r="F81" s="62"/>
      <c r="G81" s="62"/>
      <c r="H81" s="98"/>
      <c r="I81" s="64"/>
      <c r="J81" s="85"/>
      <c r="K81" s="40"/>
      <c r="L81" s="67"/>
      <c r="M81" s="68"/>
      <c r="N81" s="43"/>
      <c r="O81" s="86"/>
      <c r="P81" s="93"/>
      <c r="Q81" s="46"/>
      <c r="R81" s="37"/>
    </row>
    <row r="82" spans="1:18" ht="21" customHeight="1">
      <c r="A82" s="17"/>
      <c r="B82" s="72"/>
      <c r="C82" s="48"/>
      <c r="D82" s="326"/>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t="s">
        <v>18</v>
      </c>
      <c r="C89" s="125"/>
      <c r="D89" s="126"/>
      <c r="E89" s="127"/>
      <c r="F89" s="128"/>
      <c r="G89" s="128"/>
      <c r="H89" s="129"/>
      <c r="I89" s="130"/>
      <c r="J89" s="131">
        <f>SUM(J50:J87)</f>
        <v>0</v>
      </c>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zoomScale="60" zoomScaleNormal="100" workbookViewId="0">
      <selection activeCell="A3" sqref="A3:B3"/>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6</v>
      </c>
      <c r="B3" s="33" t="s">
        <v>1013</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c r="D6" s="327"/>
      <c r="E6" s="74"/>
      <c r="F6" s="74"/>
      <c r="G6" s="74"/>
      <c r="H6" s="75"/>
      <c r="I6" s="140"/>
      <c r="J6" s="116"/>
      <c r="K6" s="25"/>
      <c r="L6" s="53"/>
      <c r="M6" s="54"/>
      <c r="N6" s="78"/>
      <c r="O6" s="56"/>
      <c r="P6" s="79"/>
      <c r="Q6" s="31"/>
      <c r="R6" s="58"/>
    </row>
    <row r="7" spans="1:18" ht="21" customHeight="1">
      <c r="A7" s="80">
        <v>1</v>
      </c>
      <c r="B7" s="81" t="s">
        <v>974</v>
      </c>
      <c r="C7" s="60" t="s">
        <v>1014</v>
      </c>
      <c r="D7" s="328">
        <v>205</v>
      </c>
      <c r="E7" s="62" t="s">
        <v>102</v>
      </c>
      <c r="F7" s="83"/>
      <c r="G7" s="83"/>
      <c r="H7" s="84"/>
      <c r="I7" s="64"/>
      <c r="J7" s="85"/>
      <c r="K7" s="40"/>
      <c r="L7" s="67"/>
      <c r="M7" s="68"/>
      <c r="N7" s="43"/>
      <c r="O7" s="86"/>
      <c r="P7" s="87"/>
      <c r="Q7" s="46"/>
      <c r="R7" s="37"/>
    </row>
    <row r="8" spans="1:18" ht="21" customHeight="1">
      <c r="A8" s="71"/>
      <c r="B8" s="72"/>
      <c r="C8" s="48"/>
      <c r="D8" s="306"/>
      <c r="E8" s="89"/>
      <c r="F8" s="89"/>
      <c r="G8" s="89"/>
      <c r="H8" s="75"/>
      <c r="I8" s="76"/>
      <c r="J8" s="77"/>
      <c r="K8" s="25"/>
      <c r="L8" s="53"/>
      <c r="M8" s="54"/>
      <c r="N8" s="55"/>
      <c r="O8" s="56"/>
      <c r="P8" s="79"/>
      <c r="Q8" s="31"/>
      <c r="R8" s="58"/>
    </row>
    <row r="9" spans="1:18" ht="21" customHeight="1">
      <c r="A9" s="80">
        <v>2</v>
      </c>
      <c r="B9" s="81" t="s">
        <v>932</v>
      </c>
      <c r="C9" s="60" t="s">
        <v>1015</v>
      </c>
      <c r="D9" s="297">
        <v>11</v>
      </c>
      <c r="E9" s="62" t="s">
        <v>126</v>
      </c>
      <c r="F9" s="62"/>
      <c r="G9" s="62"/>
      <c r="H9" s="84"/>
      <c r="I9" s="64"/>
      <c r="J9" s="85"/>
      <c r="K9" s="40"/>
      <c r="L9" s="67"/>
      <c r="M9" s="68"/>
      <c r="N9" s="69"/>
      <c r="O9" s="86"/>
      <c r="P9" s="87"/>
      <c r="Q9" s="46"/>
      <c r="R9" s="37"/>
    </row>
    <row r="10" spans="1:18" ht="21" customHeight="1">
      <c r="A10" s="17"/>
      <c r="B10" s="72"/>
      <c r="C10" s="48"/>
      <c r="D10" s="306"/>
      <c r="E10" s="89"/>
      <c r="F10" s="89"/>
      <c r="G10" s="89"/>
      <c r="H10" s="58"/>
      <c r="I10" s="76"/>
      <c r="J10" s="77"/>
      <c r="K10" s="25"/>
      <c r="L10" s="53"/>
      <c r="M10" s="54"/>
      <c r="N10" s="92"/>
      <c r="O10" s="56"/>
      <c r="P10" s="79"/>
      <c r="Q10" s="31"/>
      <c r="R10" s="58"/>
    </row>
    <row r="11" spans="1:18" ht="21" customHeight="1">
      <c r="A11" s="80">
        <v>3</v>
      </c>
      <c r="B11" s="81" t="s">
        <v>1016</v>
      </c>
      <c r="C11" s="60" t="s">
        <v>1017</v>
      </c>
      <c r="D11" s="297">
        <v>205</v>
      </c>
      <c r="E11" s="62" t="s">
        <v>102</v>
      </c>
      <c r="F11" s="62"/>
      <c r="G11" s="62"/>
      <c r="H11" s="84"/>
      <c r="I11" s="64"/>
      <c r="J11" s="85"/>
      <c r="K11" s="40"/>
      <c r="L11" s="67"/>
      <c r="M11" s="68"/>
      <c r="N11" s="69"/>
      <c r="O11" s="86"/>
      <c r="P11" s="93"/>
      <c r="Q11" s="46"/>
      <c r="R11" s="37"/>
    </row>
    <row r="12" spans="1:18" ht="21" customHeight="1">
      <c r="A12" s="17"/>
      <c r="B12" s="72"/>
      <c r="C12" s="48"/>
      <c r="D12" s="306"/>
      <c r="E12" s="89"/>
      <c r="F12" s="89"/>
      <c r="G12" s="89"/>
      <c r="H12" s="94"/>
      <c r="I12" s="76"/>
      <c r="J12" s="77"/>
      <c r="K12" s="25"/>
      <c r="L12" s="53"/>
      <c r="M12" s="54"/>
      <c r="N12" s="92"/>
      <c r="O12" s="56"/>
      <c r="P12" s="79"/>
      <c r="Q12" s="31"/>
      <c r="R12" s="58"/>
    </row>
    <row r="13" spans="1:18" ht="21" customHeight="1">
      <c r="A13" s="13">
        <v>4</v>
      </c>
      <c r="B13" s="81" t="s">
        <v>1018</v>
      </c>
      <c r="C13" s="60" t="s">
        <v>1019</v>
      </c>
      <c r="D13" s="297">
        <v>10</v>
      </c>
      <c r="E13" s="62" t="s">
        <v>929</v>
      </c>
      <c r="F13" s="62"/>
      <c r="G13" s="62"/>
      <c r="H13" s="37"/>
      <c r="I13" s="64"/>
      <c r="J13" s="85"/>
      <c r="K13" s="40"/>
      <c r="L13" s="67"/>
      <c r="M13" s="68"/>
      <c r="N13" s="69"/>
      <c r="O13" s="86"/>
      <c r="P13" s="93"/>
      <c r="Q13" s="46"/>
      <c r="R13" s="37"/>
    </row>
    <row r="14" spans="1:18" ht="21" customHeight="1">
      <c r="A14" s="18"/>
      <c r="B14" s="72"/>
      <c r="C14" s="48"/>
      <c r="D14" s="306"/>
      <c r="E14" s="89"/>
      <c r="F14" s="74"/>
      <c r="G14" s="74"/>
      <c r="H14" s="94"/>
      <c r="I14" s="76"/>
      <c r="J14" s="77"/>
      <c r="K14" s="25"/>
      <c r="L14" s="53"/>
      <c r="M14" s="54"/>
      <c r="N14" s="95"/>
      <c r="O14" s="96"/>
      <c r="P14" s="79"/>
      <c r="Q14" s="31"/>
      <c r="R14" s="58"/>
    </row>
    <row r="15" spans="1:18" ht="21" customHeight="1">
      <c r="A15" s="13">
        <v>5</v>
      </c>
      <c r="B15" s="81" t="s">
        <v>1020</v>
      </c>
      <c r="C15" s="14"/>
      <c r="D15" s="297">
        <v>1</v>
      </c>
      <c r="E15" s="62" t="s">
        <v>928</v>
      </c>
      <c r="F15" s="97"/>
      <c r="G15" s="97"/>
      <c r="H15" s="98"/>
      <c r="I15" s="64"/>
      <c r="J15" s="85"/>
      <c r="K15" s="40"/>
      <c r="L15" s="67"/>
      <c r="M15" s="68"/>
      <c r="N15" s="43"/>
      <c r="O15" s="86"/>
      <c r="P15" s="93"/>
      <c r="Q15" s="46"/>
      <c r="R15" s="37"/>
    </row>
    <row r="16" spans="1:18" ht="21" customHeight="1">
      <c r="A16" s="17"/>
      <c r="B16" s="72"/>
      <c r="C16" s="48" t="s">
        <v>1022</v>
      </c>
      <c r="D16" s="326"/>
      <c r="E16" s="89"/>
      <c r="F16" s="74"/>
      <c r="G16" s="74"/>
      <c r="H16" s="22"/>
      <c r="I16" s="76"/>
      <c r="J16" s="77"/>
      <c r="K16" s="25"/>
      <c r="L16" s="53"/>
      <c r="M16" s="54"/>
      <c r="N16" s="95"/>
      <c r="O16" s="96"/>
      <c r="P16" s="79"/>
      <c r="Q16" s="31"/>
      <c r="R16" s="58"/>
    </row>
    <row r="17" spans="1:18" ht="21" customHeight="1">
      <c r="A17" s="13">
        <v>6</v>
      </c>
      <c r="B17" s="81" t="s">
        <v>1021</v>
      </c>
      <c r="C17" s="60" t="s">
        <v>1023</v>
      </c>
      <c r="D17" s="297">
        <v>1</v>
      </c>
      <c r="E17" s="62" t="s">
        <v>928</v>
      </c>
      <c r="F17" s="97"/>
      <c r="G17" s="97"/>
      <c r="H17" s="100"/>
      <c r="I17" s="64"/>
      <c r="J17" s="85"/>
      <c r="K17" s="40"/>
      <c r="L17" s="67"/>
      <c r="M17" s="68"/>
      <c r="N17" s="43"/>
      <c r="O17" s="86"/>
      <c r="P17" s="93"/>
      <c r="Q17" s="46"/>
      <c r="R17" s="37"/>
    </row>
    <row r="18" spans="1:18" ht="21" customHeight="1">
      <c r="A18" s="18"/>
      <c r="B18" s="72"/>
      <c r="C18" s="48" t="s">
        <v>1022</v>
      </c>
      <c r="D18" s="326"/>
      <c r="E18" s="89"/>
      <c r="F18" s="74"/>
      <c r="G18" s="74"/>
      <c r="H18" s="22"/>
      <c r="I18" s="76"/>
      <c r="J18" s="77"/>
      <c r="K18" s="25"/>
      <c r="L18" s="53"/>
      <c r="M18" s="54"/>
      <c r="N18" s="95"/>
      <c r="O18" s="96"/>
      <c r="P18" s="79"/>
      <c r="Q18" s="31"/>
      <c r="R18" s="58"/>
    </row>
    <row r="19" spans="1:18" ht="21" customHeight="1">
      <c r="A19" s="13">
        <v>7</v>
      </c>
      <c r="B19" s="81" t="s">
        <v>1024</v>
      </c>
      <c r="C19" s="60" t="s">
        <v>1023</v>
      </c>
      <c r="D19" s="297">
        <v>1</v>
      </c>
      <c r="E19" s="62" t="s">
        <v>928</v>
      </c>
      <c r="F19" s="97"/>
      <c r="G19" s="97"/>
      <c r="H19" s="63"/>
      <c r="I19" s="64"/>
      <c r="J19" s="85"/>
      <c r="K19" s="40"/>
      <c r="L19" s="67"/>
      <c r="M19" s="68"/>
      <c r="N19" s="101"/>
      <c r="O19" s="86"/>
      <c r="P19" s="102"/>
      <c r="Q19" s="46"/>
      <c r="R19" s="37"/>
    </row>
    <row r="20" spans="1:18" ht="21" customHeight="1">
      <c r="A20" s="17"/>
      <c r="B20" s="72"/>
      <c r="C20" s="48"/>
      <c r="D20" s="326"/>
      <c r="E20" s="89"/>
      <c r="F20" s="89"/>
      <c r="G20" s="89"/>
      <c r="H20" s="58"/>
      <c r="I20" s="76"/>
      <c r="J20" s="77"/>
      <c r="K20" s="25"/>
      <c r="L20" s="53"/>
      <c r="M20" s="54"/>
      <c r="N20" s="92"/>
      <c r="O20" s="56"/>
      <c r="P20" s="79"/>
      <c r="Q20" s="31"/>
      <c r="R20" s="58"/>
    </row>
    <row r="21" spans="1:18" ht="21" customHeight="1">
      <c r="A21" s="13"/>
      <c r="B21" s="81"/>
      <c r="C21" s="60"/>
      <c r="D21" s="297"/>
      <c r="E21" s="62"/>
      <c r="F21" s="62"/>
      <c r="G21" s="62"/>
      <c r="H21" s="37"/>
      <c r="I21" s="64"/>
      <c r="J21" s="85"/>
      <c r="K21" s="40"/>
      <c r="L21" s="67"/>
      <c r="M21" s="68"/>
      <c r="N21" s="69"/>
      <c r="O21" s="86"/>
      <c r="P21" s="93"/>
      <c r="Q21" s="46"/>
      <c r="R21" s="37"/>
    </row>
    <row r="22" spans="1:18" ht="21" customHeight="1">
      <c r="A22" s="18"/>
      <c r="B22" s="72"/>
      <c r="C22" s="48"/>
      <c r="D22" s="306"/>
      <c r="E22" s="89"/>
      <c r="F22" s="74"/>
      <c r="G22" s="74"/>
      <c r="H22" s="22"/>
      <c r="I22" s="76"/>
      <c r="J22" s="77"/>
      <c r="K22" s="25"/>
      <c r="L22" s="53"/>
      <c r="M22" s="54"/>
      <c r="N22" s="78"/>
      <c r="O22" s="96"/>
      <c r="P22" s="79"/>
      <c r="Q22" s="31"/>
      <c r="R22" s="58"/>
    </row>
    <row r="23" spans="1:18" ht="21" customHeight="1">
      <c r="A23" s="13"/>
      <c r="B23" s="81"/>
      <c r="C23" s="60"/>
      <c r="D23" s="297"/>
      <c r="E23" s="62"/>
      <c r="F23" s="97"/>
      <c r="G23" s="97"/>
      <c r="H23" s="63"/>
      <c r="I23" s="64"/>
      <c r="J23" s="85"/>
      <c r="K23" s="40"/>
      <c r="L23" s="67"/>
      <c r="M23" s="68"/>
      <c r="N23" s="43"/>
      <c r="O23" s="86"/>
      <c r="P23" s="93"/>
      <c r="Q23" s="46"/>
      <c r="R23" s="37"/>
    </row>
    <row r="24" spans="1:18" ht="21" customHeight="1">
      <c r="A24" s="18"/>
      <c r="B24" s="72"/>
      <c r="C24" s="48"/>
      <c r="D24" s="326"/>
      <c r="E24" s="89"/>
      <c r="F24" s="74"/>
      <c r="G24" s="74"/>
      <c r="H24" s="22"/>
      <c r="I24" s="76"/>
      <c r="J24" s="77"/>
      <c r="K24" s="25"/>
      <c r="L24" s="53"/>
      <c r="M24" s="54"/>
      <c r="N24" s="78"/>
      <c r="O24" s="96"/>
      <c r="P24" s="79"/>
      <c r="Q24" s="31"/>
      <c r="R24" s="58"/>
    </row>
    <row r="25" spans="1:18" ht="21" customHeight="1">
      <c r="A25" s="13"/>
      <c r="B25" s="81"/>
      <c r="C25" s="60"/>
      <c r="D25" s="297"/>
      <c r="E25" s="62"/>
      <c r="F25" s="97"/>
      <c r="G25" s="97"/>
      <c r="H25" s="63"/>
      <c r="I25" s="64"/>
      <c r="J25" s="85"/>
      <c r="K25" s="40"/>
      <c r="L25" s="67"/>
      <c r="M25" s="68"/>
      <c r="N25" s="43"/>
      <c r="O25" s="86"/>
      <c r="P25" s="93"/>
      <c r="Q25" s="46"/>
      <c r="R25" s="37"/>
    </row>
    <row r="26" spans="1:18" ht="21" customHeight="1">
      <c r="A26" s="17"/>
      <c r="B26" s="103"/>
      <c r="C26" s="48"/>
      <c r="D26" s="326"/>
      <c r="E26" s="89"/>
      <c r="F26" s="74"/>
      <c r="G26" s="74"/>
      <c r="H26" s="75"/>
      <c r="I26" s="76"/>
      <c r="J26" s="77"/>
      <c r="K26" s="25"/>
      <c r="L26" s="53"/>
      <c r="M26" s="54"/>
      <c r="N26" s="95"/>
      <c r="O26" s="96"/>
      <c r="P26" s="79"/>
      <c r="Q26" s="31"/>
      <c r="R26" s="58"/>
    </row>
    <row r="27" spans="1:18" ht="21" customHeight="1">
      <c r="A27" s="13"/>
      <c r="B27" s="104"/>
      <c r="C27" s="60"/>
      <c r="D27" s="297"/>
      <c r="E27" s="62"/>
      <c r="F27" s="97"/>
      <c r="G27" s="97"/>
      <c r="H27" s="84"/>
      <c r="I27" s="64"/>
      <c r="J27" s="85"/>
      <c r="K27" s="40"/>
      <c r="L27" s="67"/>
      <c r="M27" s="68"/>
      <c r="N27" s="105"/>
      <c r="O27" s="86"/>
      <c r="P27" s="93"/>
      <c r="Q27" s="46"/>
      <c r="R27" s="37"/>
    </row>
    <row r="28" spans="1:18" ht="21" customHeight="1">
      <c r="A28" s="17"/>
      <c r="B28" s="103"/>
      <c r="C28" s="48"/>
      <c r="D28" s="326"/>
      <c r="E28" s="89"/>
      <c r="F28" s="106"/>
      <c r="G28" s="106"/>
      <c r="H28" s="107"/>
      <c r="I28" s="76"/>
      <c r="J28" s="77"/>
      <c r="K28" s="25"/>
      <c r="L28" s="53"/>
      <c r="M28" s="54"/>
      <c r="N28" s="95"/>
      <c r="O28" s="96"/>
      <c r="P28" s="79"/>
      <c r="Q28" s="31"/>
      <c r="R28" s="58"/>
    </row>
    <row r="29" spans="1:18" ht="21" customHeight="1">
      <c r="A29" s="13"/>
      <c r="B29" s="104"/>
      <c r="C29" s="60"/>
      <c r="D29" s="297"/>
      <c r="E29" s="62"/>
      <c r="F29" s="108"/>
      <c r="G29" s="108"/>
      <c r="H29" s="37"/>
      <c r="I29" s="64"/>
      <c r="J29" s="85"/>
      <c r="K29" s="40"/>
      <c r="L29" s="67"/>
      <c r="M29" s="68"/>
      <c r="N29" s="43"/>
      <c r="O29" s="86"/>
      <c r="P29" s="93"/>
      <c r="Q29" s="46"/>
      <c r="R29" s="37"/>
    </row>
    <row r="30" spans="1:18" ht="21" customHeight="1">
      <c r="A30" s="17"/>
      <c r="B30" s="103"/>
      <c r="C30" s="48"/>
      <c r="D30" s="326"/>
      <c r="E30" s="89"/>
      <c r="F30" s="106"/>
      <c r="G30" s="106"/>
      <c r="H30" s="107"/>
      <c r="I30" s="76"/>
      <c r="J30" s="77"/>
      <c r="K30" s="25"/>
      <c r="L30" s="53"/>
      <c r="M30" s="54"/>
      <c r="N30" s="95"/>
      <c r="O30" s="96"/>
      <c r="P30" s="79"/>
      <c r="Q30" s="31"/>
      <c r="R30" s="58"/>
    </row>
    <row r="31" spans="1:18" ht="21" customHeight="1">
      <c r="A31" s="13"/>
      <c r="B31" s="104"/>
      <c r="C31" s="60"/>
      <c r="D31" s="297"/>
      <c r="E31" s="62"/>
      <c r="F31" s="108"/>
      <c r="G31" s="108"/>
      <c r="H31" s="37"/>
      <c r="I31" s="64"/>
      <c r="J31" s="85"/>
      <c r="K31" s="40"/>
      <c r="L31" s="67"/>
      <c r="M31" s="68"/>
      <c r="N31" s="43"/>
      <c r="O31" s="86"/>
      <c r="P31" s="93"/>
      <c r="Q31" s="46"/>
      <c r="R31" s="37"/>
    </row>
    <row r="32" spans="1:18" ht="21" customHeight="1">
      <c r="A32" s="17"/>
      <c r="B32" s="103"/>
      <c r="C32" s="48"/>
      <c r="D32" s="326"/>
      <c r="E32" s="89"/>
      <c r="F32" s="106"/>
      <c r="G32" s="106"/>
      <c r="H32" s="58"/>
      <c r="I32" s="76"/>
      <c r="J32" s="77"/>
      <c r="K32" s="25"/>
      <c r="L32" s="53"/>
      <c r="M32" s="54"/>
      <c r="N32" s="95"/>
      <c r="O32" s="96"/>
      <c r="P32" s="79"/>
      <c r="Q32" s="31"/>
      <c r="R32" s="58"/>
    </row>
    <row r="33" spans="1:18" ht="21" customHeight="1">
      <c r="A33" s="13"/>
      <c r="B33" s="104"/>
      <c r="C33" s="60"/>
      <c r="D33" s="297"/>
      <c r="E33" s="62"/>
      <c r="F33" s="108"/>
      <c r="G33" s="108"/>
      <c r="H33" s="37"/>
      <c r="I33" s="64"/>
      <c r="J33" s="85"/>
      <c r="K33" s="40"/>
      <c r="L33" s="67"/>
      <c r="M33" s="68"/>
      <c r="N33" s="43"/>
      <c r="O33" s="86"/>
      <c r="P33" s="93"/>
      <c r="Q33" s="46"/>
      <c r="R33" s="37"/>
    </row>
    <row r="34" spans="1:18" ht="21" customHeight="1">
      <c r="A34" s="17"/>
      <c r="B34" s="103"/>
      <c r="C34" s="48"/>
      <c r="D34" s="326"/>
      <c r="E34" s="89"/>
      <c r="F34" s="106"/>
      <c r="G34" s="106"/>
      <c r="H34" s="58"/>
      <c r="I34" s="76"/>
      <c r="J34" s="77"/>
      <c r="K34" s="25"/>
      <c r="L34" s="53"/>
      <c r="M34" s="54"/>
      <c r="N34" s="95"/>
      <c r="O34" s="96"/>
      <c r="P34" s="79"/>
      <c r="Q34" s="31"/>
      <c r="R34" s="58"/>
    </row>
    <row r="35" spans="1:18" ht="21" customHeight="1">
      <c r="A35" s="13"/>
      <c r="B35" s="104"/>
      <c r="C35" s="60"/>
      <c r="D35" s="297"/>
      <c r="E35" s="62"/>
      <c r="F35" s="108"/>
      <c r="G35" s="108"/>
      <c r="H35" s="37"/>
      <c r="I35" s="64"/>
      <c r="J35" s="85"/>
      <c r="K35" s="40"/>
      <c r="L35" s="67"/>
      <c r="M35" s="68"/>
      <c r="N35" s="43"/>
      <c r="O35" s="86"/>
      <c r="P35" s="93"/>
      <c r="Q35" s="46"/>
      <c r="R35" s="37"/>
    </row>
    <row r="36" spans="1:18" ht="21" customHeight="1">
      <c r="A36" s="17"/>
      <c r="B36" s="72"/>
      <c r="C36" s="48"/>
      <c r="D36" s="306"/>
      <c r="E36" s="89"/>
      <c r="F36" s="89"/>
      <c r="G36" s="89"/>
      <c r="H36" s="94"/>
      <c r="I36" s="76"/>
      <c r="J36" s="77"/>
      <c r="K36" s="25"/>
      <c r="L36" s="53"/>
      <c r="M36" s="54"/>
      <c r="N36" s="95"/>
      <c r="O36" s="56"/>
      <c r="P36" s="79"/>
      <c r="Q36" s="31"/>
      <c r="R36" s="58"/>
    </row>
    <row r="37" spans="1:18" ht="21" customHeight="1">
      <c r="A37" s="13"/>
      <c r="B37" s="81"/>
      <c r="C37" s="60"/>
      <c r="D37" s="297"/>
      <c r="E37" s="62"/>
      <c r="F37" s="62"/>
      <c r="G37" s="62"/>
      <c r="H37" s="98"/>
      <c r="I37" s="64"/>
      <c r="J37" s="85"/>
      <c r="K37" s="40"/>
      <c r="L37" s="67"/>
      <c r="M37" s="68"/>
      <c r="N37" s="43"/>
      <c r="O37" s="86"/>
      <c r="P37" s="93"/>
      <c r="Q37" s="46"/>
      <c r="R37" s="37"/>
    </row>
    <row r="38" spans="1:18" ht="21" customHeight="1">
      <c r="A38" s="17"/>
      <c r="B38" s="72"/>
      <c r="C38" s="48"/>
      <c r="D38" s="326"/>
      <c r="E38" s="89"/>
      <c r="F38" s="89"/>
      <c r="G38" s="89"/>
      <c r="H38" s="94"/>
      <c r="I38" s="76"/>
      <c r="J38" s="77"/>
      <c r="K38" s="25"/>
      <c r="L38" s="53"/>
      <c r="M38" s="54"/>
      <c r="N38" s="95"/>
      <c r="O38" s="56"/>
      <c r="P38" s="79"/>
      <c r="Q38" s="31"/>
      <c r="R38" s="58"/>
    </row>
    <row r="39" spans="1:18" ht="21" customHeight="1">
      <c r="A39" s="13"/>
      <c r="B39" s="81"/>
      <c r="C39" s="60"/>
      <c r="D39" s="297"/>
      <c r="E39" s="62"/>
      <c r="F39" s="62"/>
      <c r="G39" s="62"/>
      <c r="H39" s="98"/>
      <c r="I39" s="64"/>
      <c r="J39" s="85"/>
      <c r="K39" s="40"/>
      <c r="L39" s="67"/>
      <c r="M39" s="68"/>
      <c r="N39" s="43"/>
      <c r="O39" s="86"/>
      <c r="P39" s="93"/>
      <c r="Q39" s="46"/>
      <c r="R39" s="37"/>
    </row>
    <row r="40" spans="1:18" ht="21" customHeight="1">
      <c r="A40" s="17"/>
      <c r="B40" s="72"/>
      <c r="C40" s="48"/>
      <c r="D40" s="326"/>
      <c r="E40" s="89"/>
      <c r="F40" s="106"/>
      <c r="G40" s="106"/>
      <c r="H40" s="22"/>
      <c r="I40" s="76"/>
      <c r="J40" s="77"/>
      <c r="K40" s="25"/>
      <c r="L40" s="53"/>
      <c r="M40" s="54"/>
      <c r="N40" s="95"/>
      <c r="O40" s="56"/>
      <c r="P40" s="79"/>
      <c r="Q40" s="31"/>
      <c r="R40" s="58"/>
    </row>
    <row r="41" spans="1:18" ht="21" customHeight="1">
      <c r="A41" s="13"/>
      <c r="B41" s="81"/>
      <c r="C41" s="60"/>
      <c r="D41" s="297"/>
      <c r="E41" s="62"/>
      <c r="F41" s="108"/>
      <c r="G41" s="108"/>
      <c r="H41" s="100"/>
      <c r="I41" s="64"/>
      <c r="J41" s="85"/>
      <c r="K41" s="40"/>
      <c r="L41" s="67"/>
      <c r="M41" s="68"/>
      <c r="N41" s="43"/>
      <c r="O41" s="86"/>
      <c r="P41" s="93"/>
      <c r="Q41" s="46"/>
      <c r="R41" s="37"/>
    </row>
    <row r="42" spans="1:18" ht="21" customHeight="1">
      <c r="A42" s="17"/>
      <c r="B42" s="72"/>
      <c r="C42" s="48"/>
      <c r="D42" s="326"/>
      <c r="E42" s="89"/>
      <c r="F42" s="106"/>
      <c r="G42" s="106"/>
      <c r="H42" s="22"/>
      <c r="I42" s="76"/>
      <c r="J42" s="77"/>
      <c r="K42" s="25"/>
      <c r="L42" s="53"/>
      <c r="M42" s="54"/>
      <c r="N42" s="95"/>
      <c r="O42" s="56"/>
      <c r="P42" s="79"/>
      <c r="Q42" s="109"/>
      <c r="R42" s="58"/>
    </row>
    <row r="43" spans="1:18" ht="21" customHeight="1">
      <c r="A43" s="13"/>
      <c r="B43" s="81"/>
      <c r="C43" s="60"/>
      <c r="D43" s="297"/>
      <c r="E43" s="62"/>
      <c r="F43" s="108"/>
      <c r="G43" s="108"/>
      <c r="H43" s="63"/>
      <c r="I43" s="64"/>
      <c r="J43" s="85"/>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c r="B47" s="33"/>
      <c r="C47" s="34"/>
      <c r="D47" s="35"/>
      <c r="E47" s="36"/>
      <c r="F47" s="36"/>
      <c r="G47" s="36"/>
      <c r="H47" s="37"/>
      <c r="I47" s="38"/>
      <c r="J47" s="39"/>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c r="B49" s="59"/>
      <c r="C49" s="60"/>
      <c r="D49" s="61"/>
      <c r="E49" s="62"/>
      <c r="F49" s="62"/>
      <c r="G49" s="62"/>
      <c r="H49" s="63"/>
      <c r="I49" s="64"/>
      <c r="J49" s="85"/>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80"/>
      <c r="B51" s="81"/>
      <c r="C51" s="60"/>
      <c r="D51" s="82"/>
      <c r="E51" s="62"/>
      <c r="F51" s="83"/>
      <c r="G51" s="83"/>
      <c r="H51" s="84"/>
      <c r="I51" s="64"/>
      <c r="J51" s="85"/>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c r="B53" s="81"/>
      <c r="C53" s="60"/>
      <c r="D53" s="90"/>
      <c r="E53" s="62"/>
      <c r="F53" s="62"/>
      <c r="G53" s="62"/>
      <c r="H53" s="84"/>
      <c r="I53" s="64"/>
      <c r="J53" s="85"/>
      <c r="K53" s="40"/>
      <c r="L53" s="67"/>
      <c r="M53" s="68"/>
      <c r="N53" s="69"/>
      <c r="O53" s="86"/>
      <c r="P53" s="87"/>
      <c r="Q53" s="46"/>
      <c r="R53" s="37"/>
    </row>
    <row r="54" spans="1:18" ht="21" customHeight="1">
      <c r="A54" s="17"/>
      <c r="B54" s="72"/>
      <c r="C54" s="48"/>
      <c r="D54" s="91"/>
      <c r="E54" s="89"/>
      <c r="F54" s="89"/>
      <c r="G54" s="89"/>
      <c r="H54" s="58"/>
      <c r="I54" s="76"/>
      <c r="J54" s="77"/>
      <c r="K54" s="25"/>
      <c r="L54" s="53"/>
      <c r="M54" s="54"/>
      <c r="N54" s="92"/>
      <c r="O54" s="56"/>
      <c r="P54" s="79"/>
      <c r="Q54" s="31"/>
      <c r="R54" s="58"/>
    </row>
    <row r="55" spans="1:18" ht="21" customHeight="1">
      <c r="A55" s="80"/>
      <c r="B55" s="81"/>
      <c r="C55" s="60"/>
      <c r="D55" s="61"/>
      <c r="E55" s="62"/>
      <c r="F55" s="62"/>
      <c r="G55" s="62"/>
      <c r="H55" s="84"/>
      <c r="I55" s="64"/>
      <c r="J55" s="85"/>
      <c r="K55" s="40"/>
      <c r="L55" s="67"/>
      <c r="M55" s="68"/>
      <c r="N55" s="69"/>
      <c r="O55" s="86"/>
      <c r="P55" s="93"/>
      <c r="Q55" s="46"/>
      <c r="R55" s="37"/>
    </row>
    <row r="56" spans="1:18" ht="21" customHeight="1">
      <c r="A56" s="17"/>
      <c r="B56" s="72"/>
      <c r="C56" s="48"/>
      <c r="D56" s="91"/>
      <c r="E56" s="89"/>
      <c r="F56" s="89"/>
      <c r="G56" s="89"/>
      <c r="H56" s="94"/>
      <c r="I56" s="76"/>
      <c r="J56" s="77"/>
      <c r="K56" s="25"/>
      <c r="L56" s="53"/>
      <c r="M56" s="54"/>
      <c r="N56" s="92"/>
      <c r="O56" s="56"/>
      <c r="P56" s="79"/>
      <c r="Q56" s="31"/>
      <c r="R56" s="58"/>
    </row>
    <row r="57" spans="1:18" ht="21" customHeight="1">
      <c r="A57" s="13"/>
      <c r="B57" s="81"/>
      <c r="C57" s="60"/>
      <c r="D57" s="61"/>
      <c r="E57" s="62"/>
      <c r="F57" s="62"/>
      <c r="G57" s="62"/>
      <c r="H57" s="37"/>
      <c r="I57" s="64"/>
      <c r="J57" s="85"/>
      <c r="K57" s="40"/>
      <c r="L57" s="67"/>
      <c r="M57" s="68"/>
      <c r="N57" s="69"/>
      <c r="O57" s="86"/>
      <c r="P57" s="93"/>
      <c r="Q57" s="46"/>
      <c r="R57" s="37"/>
    </row>
    <row r="58" spans="1:18" ht="21" customHeight="1">
      <c r="A58" s="18"/>
      <c r="B58" s="72"/>
      <c r="C58" s="48"/>
      <c r="D58" s="91"/>
      <c r="E58" s="89"/>
      <c r="F58" s="74"/>
      <c r="G58" s="74"/>
      <c r="H58" s="94"/>
      <c r="I58" s="76"/>
      <c r="J58" s="77"/>
      <c r="K58" s="25"/>
      <c r="L58" s="53"/>
      <c r="M58" s="54"/>
      <c r="N58" s="95"/>
      <c r="O58" s="96"/>
      <c r="P58" s="79"/>
      <c r="Q58" s="31"/>
      <c r="R58" s="58"/>
    </row>
    <row r="59" spans="1:18" ht="21" customHeight="1">
      <c r="A59" s="13"/>
      <c r="B59" s="81"/>
      <c r="C59" s="14"/>
      <c r="D59" s="61"/>
      <c r="E59" s="62"/>
      <c r="F59" s="97"/>
      <c r="G59" s="97"/>
      <c r="H59" s="98"/>
      <c r="I59" s="64"/>
      <c r="J59" s="85"/>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c r="B61" s="81"/>
      <c r="C61" s="60"/>
      <c r="D61" s="61"/>
      <c r="E61" s="62"/>
      <c r="F61" s="97"/>
      <c r="G61" s="97"/>
      <c r="H61" s="100"/>
      <c r="I61" s="64"/>
      <c r="J61" s="85"/>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c r="B63" s="81"/>
      <c r="C63" s="60"/>
      <c r="D63" s="61"/>
      <c r="E63" s="62"/>
      <c r="F63" s="97"/>
      <c r="G63" s="97"/>
      <c r="H63" s="63"/>
      <c r="I63" s="64"/>
      <c r="J63" s="85"/>
      <c r="K63" s="40"/>
      <c r="L63" s="67"/>
      <c r="M63" s="68"/>
      <c r="N63" s="101"/>
      <c r="O63" s="86"/>
      <c r="P63" s="102"/>
      <c r="Q63" s="46"/>
      <c r="R63" s="37"/>
    </row>
    <row r="64" spans="1:18" ht="21" customHeight="1">
      <c r="A64" s="17"/>
      <c r="B64" s="72"/>
      <c r="C64" s="48"/>
      <c r="D64" s="99"/>
      <c r="E64" s="89"/>
      <c r="F64" s="89"/>
      <c r="G64" s="89"/>
      <c r="H64" s="58"/>
      <c r="I64" s="76"/>
      <c r="J64" s="77"/>
      <c r="K64" s="25"/>
      <c r="L64" s="53"/>
      <c r="M64" s="54"/>
      <c r="N64" s="92"/>
      <c r="O64" s="56"/>
      <c r="P64" s="79"/>
      <c r="Q64" s="31"/>
      <c r="R64" s="58"/>
    </row>
    <row r="65" spans="1:18" ht="21" customHeight="1">
      <c r="A65" s="13"/>
      <c r="B65" s="81"/>
      <c r="C65" s="60"/>
      <c r="D65" s="61"/>
      <c r="E65" s="62"/>
      <c r="F65" s="62"/>
      <c r="G65" s="62"/>
      <c r="H65" s="37"/>
      <c r="I65" s="64"/>
      <c r="J65" s="85"/>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c r="B67" s="81"/>
      <c r="C67" s="60"/>
      <c r="D67" s="61"/>
      <c r="E67" s="62"/>
      <c r="F67" s="97"/>
      <c r="G67" s="97"/>
      <c r="H67" s="63"/>
      <c r="I67" s="64"/>
      <c r="J67" s="85"/>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c r="B69" s="81"/>
      <c r="C69" s="60"/>
      <c r="D69" s="61"/>
      <c r="E69" s="62"/>
      <c r="F69" s="97"/>
      <c r="G69" s="97"/>
      <c r="H69" s="63"/>
      <c r="I69" s="64"/>
      <c r="J69" s="85"/>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c r="B71" s="104"/>
      <c r="C71" s="60"/>
      <c r="D71" s="61"/>
      <c r="E71" s="62"/>
      <c r="F71" s="97"/>
      <c r="G71" s="97"/>
      <c r="H71" s="84"/>
      <c r="I71" s="64"/>
      <c r="J71" s="85">
        <f>INT(D71*I71)</f>
        <v>0</v>
      </c>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c r="B73" s="104"/>
      <c r="C73" s="60"/>
      <c r="D73" s="61"/>
      <c r="E73" s="62"/>
      <c r="F73" s="108"/>
      <c r="G73" s="108"/>
      <c r="H73" s="37"/>
      <c r="I73" s="64"/>
      <c r="J73" s="85">
        <f>INT(D73*I73)</f>
        <v>0</v>
      </c>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f>INT(D75*I75)</f>
        <v>0</v>
      </c>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f>INT(D77*I77)</f>
        <v>0</v>
      </c>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f>INT(D79*I79)</f>
        <v>0</v>
      </c>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f>INT(D81*I81)</f>
        <v>0</v>
      </c>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f>INT(D83*I83)</f>
        <v>0</v>
      </c>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f>INT(D85*I85)</f>
        <v>0</v>
      </c>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f>INT(D87*I87)</f>
        <v>0</v>
      </c>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t="s">
        <v>18</v>
      </c>
      <c r="C89" s="125"/>
      <c r="D89" s="126"/>
      <c r="E89" s="127"/>
      <c r="F89" s="128"/>
      <c r="G89" s="128"/>
      <c r="H89" s="129"/>
      <c r="I89" s="130"/>
      <c r="J89" s="131">
        <f>SUM(J50:J87)</f>
        <v>0</v>
      </c>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tabSelected="1" view="pageBreakPreview" topLeftCell="A35" zoomScale="60" zoomScaleNormal="100" workbookViewId="0">
      <selection activeCell="B48" sqref="B48"/>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7</v>
      </c>
      <c r="B3" s="33" t="s">
        <v>1025</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c r="D6" s="327"/>
      <c r="E6" s="74"/>
      <c r="F6" s="74"/>
      <c r="G6" s="74"/>
      <c r="H6" s="75"/>
      <c r="I6" s="140"/>
      <c r="J6" s="116"/>
      <c r="K6" s="25"/>
      <c r="L6" s="53"/>
      <c r="M6" s="54"/>
      <c r="N6" s="78"/>
      <c r="O6" s="56"/>
      <c r="P6" s="79"/>
      <c r="Q6" s="31"/>
      <c r="R6" s="58"/>
    </row>
    <row r="7" spans="1:18" ht="21" customHeight="1">
      <c r="A7" s="80">
        <v>1</v>
      </c>
      <c r="B7" s="81" t="s">
        <v>932</v>
      </c>
      <c r="C7" s="60" t="s">
        <v>1015</v>
      </c>
      <c r="D7" s="328">
        <v>1</v>
      </c>
      <c r="E7" s="62" t="s">
        <v>126</v>
      </c>
      <c r="F7" s="83"/>
      <c r="G7" s="83"/>
      <c r="H7" s="84"/>
      <c r="I7" s="64"/>
      <c r="J7" s="85"/>
      <c r="K7" s="40"/>
      <c r="L7" s="67"/>
      <c r="M7" s="68"/>
      <c r="N7" s="43"/>
      <c r="O7" s="86"/>
      <c r="P7" s="87"/>
      <c r="Q7" s="46"/>
      <c r="R7" s="37"/>
    </row>
    <row r="8" spans="1:18" ht="21" customHeight="1">
      <c r="A8" s="71"/>
      <c r="B8" s="72"/>
      <c r="C8" s="48"/>
      <c r="D8" s="306"/>
      <c r="E8" s="89"/>
      <c r="F8" s="89"/>
      <c r="G8" s="89"/>
      <c r="H8" s="75"/>
      <c r="I8" s="76"/>
      <c r="J8" s="77"/>
      <c r="K8" s="25"/>
      <c r="L8" s="53"/>
      <c r="M8" s="54"/>
      <c r="N8" s="55"/>
      <c r="O8" s="56"/>
      <c r="P8" s="79"/>
      <c r="Q8" s="31"/>
      <c r="R8" s="58"/>
    </row>
    <row r="9" spans="1:18" ht="21" customHeight="1">
      <c r="A9" s="80">
        <v>2</v>
      </c>
      <c r="B9" s="81" t="s">
        <v>984</v>
      </c>
      <c r="C9" s="276" t="s">
        <v>1026</v>
      </c>
      <c r="D9" s="297">
        <v>193</v>
      </c>
      <c r="E9" s="62" t="s">
        <v>102</v>
      </c>
      <c r="F9" s="62"/>
      <c r="G9" s="62"/>
      <c r="H9" s="84"/>
      <c r="I9" s="64"/>
      <c r="J9" s="85"/>
      <c r="K9" s="40"/>
      <c r="L9" s="67"/>
      <c r="M9" s="68"/>
      <c r="N9" s="69"/>
      <c r="O9" s="86"/>
      <c r="P9" s="87"/>
      <c r="Q9" s="46"/>
      <c r="R9" s="37"/>
    </row>
    <row r="10" spans="1:18" ht="21" customHeight="1">
      <c r="A10" s="17"/>
      <c r="B10" s="72"/>
      <c r="C10" s="48"/>
      <c r="D10" s="306"/>
      <c r="E10" s="89"/>
      <c r="F10" s="89"/>
      <c r="G10" s="89"/>
      <c r="H10" s="58"/>
      <c r="I10" s="76"/>
      <c r="J10" s="77"/>
      <c r="K10" s="25"/>
      <c r="L10" s="53"/>
      <c r="M10" s="54"/>
      <c r="N10" s="92"/>
      <c r="O10" s="56"/>
      <c r="P10" s="79"/>
      <c r="Q10" s="31"/>
      <c r="R10" s="58"/>
    </row>
    <row r="11" spans="1:18" ht="21" customHeight="1">
      <c r="A11" s="80">
        <v>3</v>
      </c>
      <c r="B11" s="81" t="s">
        <v>1027</v>
      </c>
      <c r="C11" s="60"/>
      <c r="D11" s="297">
        <v>1</v>
      </c>
      <c r="E11" s="62" t="s">
        <v>126</v>
      </c>
      <c r="F11" s="62"/>
      <c r="G11" s="62"/>
      <c r="H11" s="84"/>
      <c r="I11" s="64"/>
      <c r="J11" s="85"/>
      <c r="K11" s="40"/>
      <c r="L11" s="67"/>
      <c r="M11" s="68"/>
      <c r="N11" s="69"/>
      <c r="O11" s="86"/>
      <c r="P11" s="93"/>
      <c r="Q11" s="46"/>
      <c r="R11" s="37"/>
    </row>
    <row r="12" spans="1:18" ht="21" customHeight="1">
      <c r="A12" s="17"/>
      <c r="B12" s="72"/>
      <c r="C12" s="324" t="s">
        <v>1029</v>
      </c>
      <c r="D12" s="306"/>
      <c r="E12" s="89"/>
      <c r="F12" s="89"/>
      <c r="G12" s="89"/>
      <c r="H12" s="94"/>
      <c r="I12" s="76"/>
      <c r="J12" s="77"/>
      <c r="K12" s="25"/>
      <c r="L12" s="53"/>
      <c r="M12" s="54"/>
      <c r="N12" s="92"/>
      <c r="O12" s="56"/>
      <c r="P12" s="79"/>
      <c r="Q12" s="31"/>
      <c r="R12" s="58"/>
    </row>
    <row r="13" spans="1:18" ht="21" customHeight="1">
      <c r="A13" s="13">
        <v>4</v>
      </c>
      <c r="B13" s="81" t="s">
        <v>1028</v>
      </c>
      <c r="C13" s="276" t="s">
        <v>1030</v>
      </c>
      <c r="D13" s="297">
        <v>1</v>
      </c>
      <c r="E13" s="62" t="s">
        <v>105</v>
      </c>
      <c r="F13" s="62"/>
      <c r="G13" s="62"/>
      <c r="H13" s="37"/>
      <c r="I13" s="64"/>
      <c r="J13" s="85"/>
      <c r="K13" s="40"/>
      <c r="L13" s="67"/>
      <c r="M13" s="68"/>
      <c r="N13" s="69"/>
      <c r="O13" s="86"/>
      <c r="P13" s="93"/>
      <c r="Q13" s="46"/>
      <c r="R13" s="37"/>
    </row>
    <row r="14" spans="1:18" ht="21" customHeight="1">
      <c r="A14" s="18"/>
      <c r="B14" s="72"/>
      <c r="C14" s="48"/>
      <c r="D14" s="306"/>
      <c r="E14" s="89"/>
      <c r="F14" s="74"/>
      <c r="G14" s="74"/>
      <c r="H14" s="94"/>
      <c r="I14" s="76"/>
      <c r="J14" s="77"/>
      <c r="K14" s="25"/>
      <c r="L14" s="53"/>
      <c r="M14" s="54"/>
      <c r="N14" s="95"/>
      <c r="O14" s="96"/>
      <c r="P14" s="79"/>
      <c r="Q14" s="31"/>
      <c r="R14" s="58"/>
    </row>
    <row r="15" spans="1:18" ht="21" customHeight="1">
      <c r="A15" s="13">
        <v>5</v>
      </c>
      <c r="B15" s="81" t="s">
        <v>1031</v>
      </c>
      <c r="C15" s="14" t="s">
        <v>1032</v>
      </c>
      <c r="D15" s="297">
        <v>1</v>
      </c>
      <c r="E15" s="62" t="s">
        <v>126</v>
      </c>
      <c r="F15" s="97"/>
      <c r="G15" s="97"/>
      <c r="H15" s="98"/>
      <c r="I15" s="64"/>
      <c r="J15" s="85"/>
      <c r="K15" s="40"/>
      <c r="L15" s="67"/>
      <c r="M15" s="68"/>
      <c r="N15" s="43"/>
      <c r="O15" s="86"/>
      <c r="P15" s="93"/>
      <c r="Q15" s="46"/>
      <c r="R15" s="37"/>
    </row>
    <row r="16" spans="1:18" ht="21" customHeight="1">
      <c r="A16" s="17"/>
      <c r="B16" s="72"/>
      <c r="C16" s="48"/>
      <c r="D16" s="326"/>
      <c r="E16" s="89"/>
      <c r="F16" s="74"/>
      <c r="G16" s="74"/>
      <c r="H16" s="22"/>
      <c r="I16" s="76"/>
      <c r="J16" s="77"/>
      <c r="K16" s="25"/>
      <c r="L16" s="53"/>
      <c r="M16" s="54"/>
      <c r="N16" s="95"/>
      <c r="O16" s="96"/>
      <c r="P16" s="79"/>
      <c r="Q16" s="31"/>
      <c r="R16" s="58"/>
    </row>
    <row r="17" spans="1:18" ht="21" customHeight="1">
      <c r="A17" s="13">
        <v>6</v>
      </c>
      <c r="B17" s="81" t="s">
        <v>1033</v>
      </c>
      <c r="C17" s="60" t="s">
        <v>1034</v>
      </c>
      <c r="D17" s="297">
        <v>1</v>
      </c>
      <c r="E17" s="62" t="s">
        <v>126</v>
      </c>
      <c r="F17" s="97"/>
      <c r="G17" s="97"/>
      <c r="H17" s="100"/>
      <c r="I17" s="64"/>
      <c r="J17" s="85"/>
      <c r="K17" s="40"/>
      <c r="L17" s="67"/>
      <c r="M17" s="68"/>
      <c r="N17" s="43"/>
      <c r="O17" s="86"/>
      <c r="P17" s="93"/>
      <c r="Q17" s="46"/>
      <c r="R17" s="37"/>
    </row>
    <row r="18" spans="1:18" ht="21" customHeight="1">
      <c r="A18" s="18"/>
      <c r="B18" s="72"/>
      <c r="C18" s="48"/>
      <c r="D18" s="326"/>
      <c r="E18" s="89"/>
      <c r="F18" s="74"/>
      <c r="G18" s="74"/>
      <c r="H18" s="22"/>
      <c r="I18" s="76"/>
      <c r="J18" s="77"/>
      <c r="K18" s="25"/>
      <c r="L18" s="53"/>
      <c r="M18" s="54"/>
      <c r="N18" s="95"/>
      <c r="O18" s="96"/>
      <c r="P18" s="79"/>
      <c r="Q18" s="31"/>
      <c r="R18" s="58"/>
    </row>
    <row r="19" spans="1:18" ht="21" customHeight="1">
      <c r="A19" s="13">
        <v>7</v>
      </c>
      <c r="B19" s="81" t="s">
        <v>1035</v>
      </c>
      <c r="C19" s="60" t="s">
        <v>1036</v>
      </c>
      <c r="D19" s="297">
        <v>2</v>
      </c>
      <c r="E19" s="62" t="s">
        <v>126</v>
      </c>
      <c r="F19" s="97"/>
      <c r="G19" s="97"/>
      <c r="H19" s="63"/>
      <c r="I19" s="64"/>
      <c r="J19" s="85"/>
      <c r="K19" s="40"/>
      <c r="L19" s="67"/>
      <c r="M19" s="68"/>
      <c r="N19" s="101"/>
      <c r="O19" s="86"/>
      <c r="P19" s="102"/>
      <c r="Q19" s="46"/>
      <c r="R19" s="37"/>
    </row>
    <row r="20" spans="1:18" ht="21" customHeight="1">
      <c r="A20" s="17"/>
      <c r="B20" s="72"/>
      <c r="C20" s="48"/>
      <c r="D20" s="326"/>
      <c r="E20" s="89"/>
      <c r="F20" s="89"/>
      <c r="G20" s="89"/>
      <c r="H20" s="58"/>
      <c r="I20" s="76"/>
      <c r="J20" s="77"/>
      <c r="K20" s="25"/>
      <c r="L20" s="53"/>
      <c r="M20" s="54"/>
      <c r="N20" s="92"/>
      <c r="O20" s="56"/>
      <c r="P20" s="79"/>
      <c r="Q20" s="31"/>
      <c r="R20" s="58"/>
    </row>
    <row r="21" spans="1:18" ht="21" customHeight="1">
      <c r="A21" s="13">
        <v>8</v>
      </c>
      <c r="B21" s="81" t="s">
        <v>1037</v>
      </c>
      <c r="C21" s="60" t="s">
        <v>1038</v>
      </c>
      <c r="D21" s="297">
        <v>10</v>
      </c>
      <c r="E21" s="62" t="s">
        <v>126</v>
      </c>
      <c r="F21" s="62"/>
      <c r="G21" s="62"/>
      <c r="H21" s="37"/>
      <c r="I21" s="64"/>
      <c r="J21" s="85"/>
      <c r="K21" s="40"/>
      <c r="L21" s="67"/>
      <c r="M21" s="68"/>
      <c r="N21" s="69"/>
      <c r="O21" s="86"/>
      <c r="P21" s="93"/>
      <c r="Q21" s="46"/>
      <c r="R21" s="37"/>
    </row>
    <row r="22" spans="1:18" ht="21" customHeight="1">
      <c r="A22" s="18"/>
      <c r="B22" s="72"/>
      <c r="C22" s="48"/>
      <c r="D22" s="306"/>
      <c r="E22" s="89"/>
      <c r="F22" s="74"/>
      <c r="G22" s="74"/>
      <c r="H22" s="22"/>
      <c r="I22" s="76"/>
      <c r="J22" s="77"/>
      <c r="K22" s="25"/>
      <c r="L22" s="53"/>
      <c r="M22" s="54"/>
      <c r="N22" s="78"/>
      <c r="O22" s="96"/>
      <c r="P22" s="79"/>
      <c r="Q22" s="31"/>
      <c r="R22" s="58"/>
    </row>
    <row r="23" spans="1:18" ht="21" customHeight="1">
      <c r="A23" s="13"/>
      <c r="B23" s="81"/>
      <c r="C23" s="60"/>
      <c r="D23" s="297"/>
      <c r="E23" s="62"/>
      <c r="F23" s="97"/>
      <c r="G23" s="97"/>
      <c r="H23" s="63"/>
      <c r="I23" s="64"/>
      <c r="J23" s="85"/>
      <c r="K23" s="40"/>
      <c r="L23" s="67"/>
      <c r="M23" s="68"/>
      <c r="N23" s="43"/>
      <c r="O23" s="86"/>
      <c r="P23" s="93"/>
      <c r="Q23" s="46"/>
      <c r="R23" s="37"/>
    </row>
    <row r="24" spans="1:18" ht="21" customHeight="1">
      <c r="A24" s="18"/>
      <c r="B24" s="72"/>
      <c r="C24" s="48"/>
      <c r="D24" s="326"/>
      <c r="E24" s="89"/>
      <c r="F24" s="74"/>
      <c r="G24" s="74"/>
      <c r="H24" s="22"/>
      <c r="I24" s="76"/>
      <c r="J24" s="77"/>
      <c r="K24" s="25"/>
      <c r="L24" s="53"/>
      <c r="M24" s="54"/>
      <c r="N24" s="78"/>
      <c r="O24" s="96"/>
      <c r="P24" s="79"/>
      <c r="Q24" s="31"/>
      <c r="R24" s="58"/>
    </row>
    <row r="25" spans="1:18" ht="21" customHeight="1">
      <c r="A25" s="13"/>
      <c r="B25" s="81"/>
      <c r="C25" s="60"/>
      <c r="D25" s="297"/>
      <c r="E25" s="62"/>
      <c r="F25" s="97"/>
      <c r="G25" s="97"/>
      <c r="H25" s="63"/>
      <c r="I25" s="64"/>
      <c r="J25" s="85"/>
      <c r="K25" s="40"/>
      <c r="L25" s="67"/>
      <c r="M25" s="68"/>
      <c r="N25" s="43"/>
      <c r="O25" s="86"/>
      <c r="P25" s="93"/>
      <c r="Q25" s="46"/>
      <c r="R25" s="37"/>
    </row>
    <row r="26" spans="1:18" ht="21" customHeight="1">
      <c r="A26" s="17"/>
      <c r="B26" s="103"/>
      <c r="C26" s="48"/>
      <c r="D26" s="326"/>
      <c r="E26" s="89"/>
      <c r="F26" s="74"/>
      <c r="G26" s="74"/>
      <c r="H26" s="75"/>
      <c r="I26" s="76"/>
      <c r="J26" s="77"/>
      <c r="K26" s="25"/>
      <c r="L26" s="53"/>
      <c r="M26" s="54"/>
      <c r="N26" s="95"/>
      <c r="O26" s="96"/>
      <c r="P26" s="79"/>
      <c r="Q26" s="31"/>
      <c r="R26" s="58"/>
    </row>
    <row r="27" spans="1:18" ht="21" customHeight="1">
      <c r="A27" s="13"/>
      <c r="B27" s="104"/>
      <c r="C27" s="60"/>
      <c r="D27" s="297"/>
      <c r="E27" s="62"/>
      <c r="F27" s="97"/>
      <c r="G27" s="97"/>
      <c r="H27" s="84"/>
      <c r="I27" s="64"/>
      <c r="J27" s="85"/>
      <c r="K27" s="40"/>
      <c r="L27" s="67"/>
      <c r="M27" s="68"/>
      <c r="N27" s="105"/>
      <c r="O27" s="86"/>
      <c r="P27" s="93"/>
      <c r="Q27" s="46"/>
      <c r="R27" s="37"/>
    </row>
    <row r="28" spans="1:18" ht="21" customHeight="1">
      <c r="A28" s="17"/>
      <c r="B28" s="103"/>
      <c r="C28" s="48"/>
      <c r="D28" s="326"/>
      <c r="E28" s="89"/>
      <c r="F28" s="106"/>
      <c r="G28" s="106"/>
      <c r="H28" s="107"/>
      <c r="I28" s="76"/>
      <c r="J28" s="77"/>
      <c r="K28" s="25"/>
      <c r="L28" s="53"/>
      <c r="M28" s="54"/>
      <c r="N28" s="95"/>
      <c r="O28" s="96"/>
      <c r="P28" s="79"/>
      <c r="Q28" s="31"/>
      <c r="R28" s="58"/>
    </row>
    <row r="29" spans="1:18" ht="21" customHeight="1">
      <c r="A29" s="13"/>
      <c r="B29" s="104"/>
      <c r="C29" s="60"/>
      <c r="D29" s="297"/>
      <c r="E29" s="62"/>
      <c r="F29" s="108"/>
      <c r="G29" s="108"/>
      <c r="H29" s="37"/>
      <c r="I29" s="64"/>
      <c r="J29" s="85"/>
      <c r="K29" s="40"/>
      <c r="L29" s="67"/>
      <c r="M29" s="68"/>
      <c r="N29" s="43"/>
      <c r="O29" s="86"/>
      <c r="P29" s="93"/>
      <c r="Q29" s="46"/>
      <c r="R29" s="37"/>
    </row>
    <row r="30" spans="1:18" ht="21" customHeight="1">
      <c r="A30" s="17"/>
      <c r="B30" s="103"/>
      <c r="C30" s="48"/>
      <c r="D30" s="326"/>
      <c r="E30" s="89"/>
      <c r="F30" s="106"/>
      <c r="G30" s="106"/>
      <c r="H30" s="107"/>
      <c r="I30" s="76"/>
      <c r="J30" s="77"/>
      <c r="K30" s="25"/>
      <c r="L30" s="53"/>
      <c r="M30" s="54"/>
      <c r="N30" s="95"/>
      <c r="O30" s="96"/>
      <c r="P30" s="79"/>
      <c r="Q30" s="31"/>
      <c r="R30" s="58"/>
    </row>
    <row r="31" spans="1:18" ht="21" customHeight="1">
      <c r="A31" s="13"/>
      <c r="B31" s="104"/>
      <c r="C31" s="60"/>
      <c r="D31" s="297"/>
      <c r="E31" s="62"/>
      <c r="F31" s="108"/>
      <c r="G31" s="108"/>
      <c r="H31" s="37"/>
      <c r="I31" s="64"/>
      <c r="J31" s="85"/>
      <c r="K31" s="40"/>
      <c r="L31" s="67"/>
      <c r="M31" s="68"/>
      <c r="N31" s="43"/>
      <c r="O31" s="86"/>
      <c r="P31" s="93"/>
      <c r="Q31" s="46"/>
      <c r="R31" s="37"/>
    </row>
    <row r="32" spans="1:18" ht="21" customHeight="1">
      <c r="A32" s="17"/>
      <c r="B32" s="103"/>
      <c r="C32" s="48"/>
      <c r="D32" s="326"/>
      <c r="E32" s="89"/>
      <c r="F32" s="106"/>
      <c r="G32" s="106"/>
      <c r="H32" s="58"/>
      <c r="I32" s="76"/>
      <c r="J32" s="77"/>
      <c r="K32" s="25"/>
      <c r="L32" s="53"/>
      <c r="M32" s="54"/>
      <c r="N32" s="95"/>
      <c r="O32" s="96"/>
      <c r="P32" s="79"/>
      <c r="Q32" s="31"/>
      <c r="R32" s="58"/>
    </row>
    <row r="33" spans="1:18" ht="21" customHeight="1">
      <c r="A33" s="13"/>
      <c r="B33" s="104"/>
      <c r="C33" s="60"/>
      <c r="D33" s="297"/>
      <c r="E33" s="62"/>
      <c r="F33" s="108"/>
      <c r="G33" s="108"/>
      <c r="H33" s="37"/>
      <c r="I33" s="64"/>
      <c r="J33" s="85"/>
      <c r="K33" s="40"/>
      <c r="L33" s="67"/>
      <c r="M33" s="68"/>
      <c r="N33" s="43"/>
      <c r="O33" s="86"/>
      <c r="P33" s="93"/>
      <c r="Q33" s="46"/>
      <c r="R33" s="37"/>
    </row>
    <row r="34" spans="1:18" ht="21" customHeight="1">
      <c r="A34" s="17"/>
      <c r="B34" s="103"/>
      <c r="C34" s="48"/>
      <c r="D34" s="326"/>
      <c r="E34" s="89"/>
      <c r="F34" s="106"/>
      <c r="G34" s="106"/>
      <c r="H34" s="58"/>
      <c r="I34" s="76"/>
      <c r="J34" s="77"/>
      <c r="K34" s="25"/>
      <c r="L34" s="53"/>
      <c r="M34" s="54"/>
      <c r="N34" s="95"/>
      <c r="O34" s="96"/>
      <c r="P34" s="79"/>
      <c r="Q34" s="31"/>
      <c r="R34" s="58"/>
    </row>
    <row r="35" spans="1:18" ht="21" customHeight="1">
      <c r="A35" s="13"/>
      <c r="B35" s="104"/>
      <c r="C35" s="60"/>
      <c r="D35" s="297"/>
      <c r="E35" s="62"/>
      <c r="F35" s="108"/>
      <c r="G35" s="108"/>
      <c r="H35" s="37"/>
      <c r="I35" s="64"/>
      <c r="J35" s="85"/>
      <c r="K35" s="40"/>
      <c r="L35" s="67"/>
      <c r="M35" s="68"/>
      <c r="N35" s="43"/>
      <c r="O35" s="86"/>
      <c r="P35" s="93"/>
      <c r="Q35" s="46"/>
      <c r="R35" s="37"/>
    </row>
    <row r="36" spans="1:18" ht="21" customHeight="1">
      <c r="A36" s="17"/>
      <c r="B36" s="72"/>
      <c r="C36" s="48"/>
      <c r="D36" s="306"/>
      <c r="E36" s="89"/>
      <c r="F36" s="89"/>
      <c r="G36" s="89"/>
      <c r="H36" s="94"/>
      <c r="I36" s="76"/>
      <c r="J36" s="77"/>
      <c r="K36" s="25"/>
      <c r="L36" s="53"/>
      <c r="M36" s="54"/>
      <c r="N36" s="95"/>
      <c r="O36" s="56"/>
      <c r="P36" s="79"/>
      <c r="Q36" s="31"/>
      <c r="R36" s="58"/>
    </row>
    <row r="37" spans="1:18" ht="21" customHeight="1">
      <c r="A37" s="13"/>
      <c r="B37" s="81"/>
      <c r="C37" s="60"/>
      <c r="D37" s="297"/>
      <c r="E37" s="62"/>
      <c r="F37" s="62"/>
      <c r="G37" s="62"/>
      <c r="H37" s="98"/>
      <c r="I37" s="64"/>
      <c r="J37" s="85"/>
      <c r="K37" s="40"/>
      <c r="L37" s="67"/>
      <c r="M37" s="68"/>
      <c r="N37" s="43"/>
      <c r="O37" s="86"/>
      <c r="P37" s="93"/>
      <c r="Q37" s="46"/>
      <c r="R37" s="37"/>
    </row>
    <row r="38" spans="1:18" ht="21" customHeight="1">
      <c r="A38" s="17"/>
      <c r="B38" s="72"/>
      <c r="C38" s="48"/>
      <c r="D38" s="326"/>
      <c r="E38" s="89"/>
      <c r="F38" s="89"/>
      <c r="G38" s="89"/>
      <c r="H38" s="94"/>
      <c r="I38" s="76"/>
      <c r="J38" s="77"/>
      <c r="K38" s="25"/>
      <c r="L38" s="53"/>
      <c r="M38" s="54"/>
      <c r="N38" s="95"/>
      <c r="O38" s="56"/>
      <c r="P38" s="79"/>
      <c r="Q38" s="31"/>
      <c r="R38" s="58"/>
    </row>
    <row r="39" spans="1:18" ht="21" customHeight="1">
      <c r="A39" s="13"/>
      <c r="B39" s="81"/>
      <c r="C39" s="60"/>
      <c r="D39" s="297"/>
      <c r="E39" s="62"/>
      <c r="F39" s="62"/>
      <c r="G39" s="62"/>
      <c r="H39" s="98"/>
      <c r="I39" s="64"/>
      <c r="J39" s="85"/>
      <c r="K39" s="40"/>
      <c r="L39" s="67"/>
      <c r="M39" s="68"/>
      <c r="N39" s="43"/>
      <c r="O39" s="86"/>
      <c r="P39" s="93"/>
      <c r="Q39" s="46"/>
      <c r="R39" s="37"/>
    </row>
    <row r="40" spans="1:18" ht="21" customHeight="1">
      <c r="A40" s="17"/>
      <c r="B40" s="72"/>
      <c r="C40" s="48"/>
      <c r="D40" s="326"/>
      <c r="E40" s="89"/>
      <c r="F40" s="106"/>
      <c r="G40" s="106"/>
      <c r="H40" s="22"/>
      <c r="I40" s="76"/>
      <c r="J40" s="77"/>
      <c r="K40" s="25"/>
      <c r="L40" s="53"/>
      <c r="M40" s="54"/>
      <c r="N40" s="95"/>
      <c r="O40" s="56"/>
      <c r="P40" s="79"/>
      <c r="Q40" s="31"/>
      <c r="R40" s="58"/>
    </row>
    <row r="41" spans="1:18" ht="21" customHeight="1">
      <c r="A41" s="13"/>
      <c r="B41" s="81"/>
      <c r="C41" s="60"/>
      <c r="D41" s="297"/>
      <c r="E41" s="62"/>
      <c r="F41" s="108"/>
      <c r="G41" s="108"/>
      <c r="H41" s="100"/>
      <c r="I41" s="64"/>
      <c r="J41" s="85"/>
      <c r="K41" s="40"/>
      <c r="L41" s="67"/>
      <c r="M41" s="68"/>
      <c r="N41" s="43"/>
      <c r="O41" s="86"/>
      <c r="P41" s="93"/>
      <c r="Q41" s="46"/>
      <c r="R41" s="37"/>
    </row>
    <row r="42" spans="1:18" ht="21" customHeight="1">
      <c r="A42" s="17"/>
      <c r="B42" s="72"/>
      <c r="C42" s="48"/>
      <c r="D42" s="326"/>
      <c r="E42" s="89"/>
      <c r="F42" s="106"/>
      <c r="G42" s="106"/>
      <c r="H42" s="22"/>
      <c r="I42" s="76"/>
      <c r="J42" s="77"/>
      <c r="K42" s="25"/>
      <c r="L42" s="53"/>
      <c r="M42" s="54"/>
      <c r="N42" s="95"/>
      <c r="O42" s="56"/>
      <c r="P42" s="79"/>
      <c r="Q42" s="109"/>
      <c r="R42" s="58"/>
    </row>
    <row r="43" spans="1:18" ht="21" customHeight="1">
      <c r="A43" s="13"/>
      <c r="B43" s="81"/>
      <c r="C43" s="60"/>
      <c r="D43" s="297"/>
      <c r="E43" s="62"/>
      <c r="F43" s="108"/>
      <c r="G43" s="108"/>
      <c r="H43" s="63"/>
      <c r="I43" s="64"/>
      <c r="J43" s="85"/>
      <c r="K43" s="40"/>
      <c r="L43" s="110"/>
      <c r="M43" s="54"/>
      <c r="N43" s="101"/>
      <c r="O43" s="111"/>
      <c r="P43" s="102"/>
      <c r="Q43" s="112"/>
      <c r="R43" s="94"/>
    </row>
    <row r="44" spans="1:18" ht="21" customHeight="1">
      <c r="A44" s="17"/>
      <c r="B44" s="72"/>
      <c r="C44" s="113"/>
      <c r="D44" s="303"/>
      <c r="E44" s="115"/>
      <c r="F44" s="116"/>
      <c r="G44" s="116"/>
      <c r="H44" s="117"/>
      <c r="I44" s="118"/>
      <c r="J44" s="119"/>
      <c r="K44" s="120"/>
      <c r="L44" s="121"/>
      <c r="M44" s="122"/>
      <c r="N44" s="92"/>
      <c r="O44" s="56"/>
      <c r="P44" s="79"/>
      <c r="Q44" s="31"/>
      <c r="R44" s="58"/>
    </row>
    <row r="45" spans="1:18" ht="21" customHeight="1" thickBot="1">
      <c r="A45" s="123"/>
      <c r="B45" s="141" t="s">
        <v>18</v>
      </c>
      <c r="C45" s="125"/>
      <c r="D45" s="305"/>
      <c r="E45" s="127"/>
      <c r="F45" s="128"/>
      <c r="G45" s="128"/>
      <c r="H45" s="129"/>
      <c r="I45" s="130"/>
      <c r="J45" s="131"/>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c r="B47" s="33"/>
      <c r="C47" s="34"/>
      <c r="D47" s="35"/>
      <c r="E47" s="36"/>
      <c r="F47" s="36"/>
      <c r="G47" s="36"/>
      <c r="H47" s="37"/>
      <c r="I47" s="38"/>
      <c r="J47" s="39"/>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c r="B49" s="59"/>
      <c r="C49" s="60"/>
      <c r="D49" s="61"/>
      <c r="E49" s="62"/>
      <c r="F49" s="62"/>
      <c r="G49" s="62"/>
      <c r="H49" s="63"/>
      <c r="I49" s="64"/>
      <c r="J49" s="85"/>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80"/>
      <c r="B51" s="81"/>
      <c r="C51" s="60"/>
      <c r="D51" s="82"/>
      <c r="E51" s="62"/>
      <c r="F51" s="83"/>
      <c r="G51" s="83"/>
      <c r="H51" s="84"/>
      <c r="I51" s="64"/>
      <c r="J51" s="85"/>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c r="B53" s="81"/>
      <c r="C53" s="60"/>
      <c r="D53" s="90"/>
      <c r="E53" s="62"/>
      <c r="F53" s="62"/>
      <c r="G53" s="62"/>
      <c r="H53" s="84"/>
      <c r="I53" s="64"/>
      <c r="J53" s="85"/>
      <c r="K53" s="40"/>
      <c r="L53" s="67"/>
      <c r="M53" s="68"/>
      <c r="N53" s="69"/>
      <c r="O53" s="86"/>
      <c r="P53" s="87"/>
      <c r="Q53" s="46"/>
      <c r="R53" s="37"/>
    </row>
    <row r="54" spans="1:18" ht="21" customHeight="1">
      <c r="A54" s="17"/>
      <c r="B54" s="72"/>
      <c r="C54" s="48"/>
      <c r="D54" s="91"/>
      <c r="E54" s="89"/>
      <c r="F54" s="89"/>
      <c r="G54" s="89"/>
      <c r="H54" s="58"/>
      <c r="I54" s="76"/>
      <c r="J54" s="77"/>
      <c r="K54" s="25"/>
      <c r="L54" s="53"/>
      <c r="M54" s="54"/>
      <c r="N54" s="92"/>
      <c r="O54" s="56"/>
      <c r="P54" s="79"/>
      <c r="Q54" s="31"/>
      <c r="R54" s="58"/>
    </row>
    <row r="55" spans="1:18" ht="21" customHeight="1">
      <c r="A55" s="80"/>
      <c r="B55" s="81"/>
      <c r="C55" s="60"/>
      <c r="D55" s="61"/>
      <c r="E55" s="62"/>
      <c r="F55" s="62"/>
      <c r="G55" s="62"/>
      <c r="H55" s="84"/>
      <c r="I55" s="64"/>
      <c r="J55" s="85"/>
      <c r="K55" s="40"/>
      <c r="L55" s="67"/>
      <c r="M55" s="68"/>
      <c r="N55" s="69"/>
      <c r="O55" s="86"/>
      <c r="P55" s="93"/>
      <c r="Q55" s="46"/>
      <c r="R55" s="37"/>
    </row>
    <row r="56" spans="1:18" ht="21" customHeight="1">
      <c r="A56" s="17"/>
      <c r="B56" s="72"/>
      <c r="C56" s="48"/>
      <c r="D56" s="91"/>
      <c r="E56" s="89"/>
      <c r="F56" s="89"/>
      <c r="G56" s="89"/>
      <c r="H56" s="94"/>
      <c r="I56" s="76"/>
      <c r="J56" s="77"/>
      <c r="K56" s="25"/>
      <c r="L56" s="53"/>
      <c r="M56" s="54"/>
      <c r="N56" s="92"/>
      <c r="O56" s="56"/>
      <c r="P56" s="79"/>
      <c r="Q56" s="31"/>
      <c r="R56" s="58"/>
    </row>
    <row r="57" spans="1:18" ht="21" customHeight="1">
      <c r="A57" s="13"/>
      <c r="B57" s="81"/>
      <c r="C57" s="60"/>
      <c r="D57" s="61"/>
      <c r="E57" s="62"/>
      <c r="F57" s="62"/>
      <c r="G57" s="62"/>
      <c r="H57" s="37"/>
      <c r="I57" s="64"/>
      <c r="J57" s="85"/>
      <c r="K57" s="40"/>
      <c r="L57" s="67"/>
      <c r="M57" s="68"/>
      <c r="N57" s="69"/>
      <c r="O57" s="86"/>
      <c r="P57" s="93"/>
      <c r="Q57" s="46"/>
      <c r="R57" s="37"/>
    </row>
    <row r="58" spans="1:18" ht="21" customHeight="1">
      <c r="A58" s="18"/>
      <c r="B58" s="72"/>
      <c r="C58" s="48"/>
      <c r="D58" s="91"/>
      <c r="E58" s="89"/>
      <c r="F58" s="74"/>
      <c r="G58" s="74"/>
      <c r="H58" s="94"/>
      <c r="I58" s="76"/>
      <c r="J58" s="77"/>
      <c r="K58" s="25"/>
      <c r="L58" s="53"/>
      <c r="M58" s="54"/>
      <c r="N58" s="95"/>
      <c r="O58" s="96"/>
      <c r="P58" s="79"/>
      <c r="Q58" s="31"/>
      <c r="R58" s="58"/>
    </row>
    <row r="59" spans="1:18" ht="21" customHeight="1">
      <c r="A59" s="13"/>
      <c r="B59" s="81"/>
      <c r="C59" s="14"/>
      <c r="D59" s="61"/>
      <c r="E59" s="62"/>
      <c r="F59" s="97"/>
      <c r="G59" s="97"/>
      <c r="H59" s="98"/>
      <c r="I59" s="64"/>
      <c r="J59" s="85"/>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c r="B61" s="81"/>
      <c r="C61" s="60"/>
      <c r="D61" s="61"/>
      <c r="E61" s="62"/>
      <c r="F61" s="97"/>
      <c r="G61" s="97"/>
      <c r="H61" s="100"/>
      <c r="I61" s="64"/>
      <c r="J61" s="85"/>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c r="B63" s="81"/>
      <c r="C63" s="60"/>
      <c r="D63" s="61"/>
      <c r="E63" s="62"/>
      <c r="F63" s="97"/>
      <c r="G63" s="97"/>
      <c r="H63" s="63"/>
      <c r="I63" s="64"/>
      <c r="J63" s="85"/>
      <c r="K63" s="40"/>
      <c r="L63" s="67"/>
      <c r="M63" s="68"/>
      <c r="N63" s="101"/>
      <c r="O63" s="86"/>
      <c r="P63" s="102"/>
      <c r="Q63" s="46"/>
      <c r="R63" s="37"/>
    </row>
    <row r="64" spans="1:18" ht="21" customHeight="1">
      <c r="A64" s="17"/>
      <c r="B64" s="72"/>
      <c r="C64" s="48"/>
      <c r="D64" s="99"/>
      <c r="E64" s="89"/>
      <c r="F64" s="89"/>
      <c r="G64" s="89"/>
      <c r="H64" s="58"/>
      <c r="I64" s="76"/>
      <c r="J64" s="77"/>
      <c r="K64" s="25"/>
      <c r="L64" s="53"/>
      <c r="M64" s="54"/>
      <c r="N64" s="92"/>
      <c r="O64" s="56"/>
      <c r="P64" s="79"/>
      <c r="Q64" s="31"/>
      <c r="R64" s="58"/>
    </row>
    <row r="65" spans="1:18" ht="21" customHeight="1">
      <c r="A65" s="13"/>
      <c r="B65" s="81"/>
      <c r="C65" s="60"/>
      <c r="D65" s="61"/>
      <c r="E65" s="62"/>
      <c r="F65" s="62"/>
      <c r="G65" s="62"/>
      <c r="H65" s="37"/>
      <c r="I65" s="64"/>
      <c r="J65" s="85"/>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c r="B67" s="81"/>
      <c r="C67" s="60"/>
      <c r="D67" s="61"/>
      <c r="E67" s="62"/>
      <c r="F67" s="97"/>
      <c r="G67" s="97"/>
      <c r="H67" s="63"/>
      <c r="I67" s="64"/>
      <c r="J67" s="85"/>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c r="B69" s="81"/>
      <c r="C69" s="60"/>
      <c r="D69" s="61"/>
      <c r="E69" s="62"/>
      <c r="F69" s="97"/>
      <c r="G69" s="97"/>
      <c r="H69" s="63"/>
      <c r="I69" s="64"/>
      <c r="J69" s="85"/>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c r="B71" s="104"/>
      <c r="C71" s="60"/>
      <c r="D71" s="61"/>
      <c r="E71" s="62"/>
      <c r="F71" s="97"/>
      <c r="G71" s="97"/>
      <c r="H71" s="84"/>
      <c r="I71" s="64"/>
      <c r="J71" s="85"/>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c r="B73" s="104"/>
      <c r="C73" s="60"/>
      <c r="D73" s="61"/>
      <c r="E73" s="62"/>
      <c r="F73" s="108"/>
      <c r="G73" s="108"/>
      <c r="H73" s="37"/>
      <c r="I73" s="64"/>
      <c r="J73" s="85"/>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c r="C89" s="125"/>
      <c r="D89" s="126"/>
      <c r="E89" s="127"/>
      <c r="F89" s="128"/>
      <c r="G89" s="128"/>
      <c r="H89" s="129"/>
      <c r="I89" s="130"/>
      <c r="J89" s="131"/>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zoomScale="60" zoomScaleNormal="100" workbookViewId="0">
      <selection activeCell="A3" sqref="A3:B3"/>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340">
        <v>8</v>
      </c>
      <c r="B3" s="33" t="s">
        <v>1039</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c r="D6" s="327"/>
      <c r="E6" s="74"/>
      <c r="F6" s="74"/>
      <c r="G6" s="74"/>
      <c r="H6" s="75"/>
      <c r="I6" s="140"/>
      <c r="J6" s="116"/>
      <c r="K6" s="25"/>
      <c r="L6" s="53"/>
      <c r="M6" s="54"/>
      <c r="N6" s="78"/>
      <c r="O6" s="56"/>
      <c r="P6" s="79"/>
      <c r="Q6" s="31"/>
      <c r="R6" s="58"/>
    </row>
    <row r="7" spans="1:18" ht="21" customHeight="1">
      <c r="A7" s="80">
        <v>1</v>
      </c>
      <c r="B7" s="81" t="s">
        <v>932</v>
      </c>
      <c r="C7" s="60" t="s">
        <v>982</v>
      </c>
      <c r="D7" s="328">
        <v>20</v>
      </c>
      <c r="E7" s="62" t="s">
        <v>126</v>
      </c>
      <c r="F7" s="83"/>
      <c r="G7" s="83"/>
      <c r="H7" s="84"/>
      <c r="I7" s="64"/>
      <c r="J7" s="85"/>
      <c r="K7" s="40"/>
      <c r="L7" s="67"/>
      <c r="M7" s="68"/>
      <c r="N7" s="43"/>
      <c r="O7" s="86"/>
      <c r="P7" s="87"/>
      <c r="Q7" s="46"/>
      <c r="R7" s="37"/>
    </row>
    <row r="8" spans="1:18" ht="21" customHeight="1">
      <c r="A8" s="71"/>
      <c r="B8" s="72"/>
      <c r="C8" s="48" t="s">
        <v>953</v>
      </c>
      <c r="D8" s="306"/>
      <c r="E8" s="89"/>
      <c r="F8" s="89"/>
      <c r="G8" s="89"/>
      <c r="H8" s="75"/>
      <c r="I8" s="76"/>
      <c r="J8" s="77"/>
      <c r="K8" s="25"/>
      <c r="L8" s="53"/>
      <c r="M8" s="54"/>
      <c r="N8" s="55"/>
      <c r="O8" s="56"/>
      <c r="P8" s="79"/>
      <c r="Q8" s="31"/>
      <c r="R8" s="58"/>
    </row>
    <row r="9" spans="1:18" ht="21" customHeight="1">
      <c r="A9" s="80">
        <v>2</v>
      </c>
      <c r="B9" s="81" t="s">
        <v>984</v>
      </c>
      <c r="C9" s="60" t="s">
        <v>1040</v>
      </c>
      <c r="D9" s="297">
        <v>79</v>
      </c>
      <c r="E9" s="62" t="s">
        <v>102</v>
      </c>
      <c r="F9" s="62"/>
      <c r="G9" s="62"/>
      <c r="H9" s="84"/>
      <c r="I9" s="64"/>
      <c r="J9" s="85"/>
      <c r="K9" s="40"/>
      <c r="L9" s="67"/>
      <c r="M9" s="68"/>
      <c r="N9" s="69"/>
      <c r="O9" s="86"/>
      <c r="P9" s="87"/>
      <c r="Q9" s="46"/>
      <c r="R9" s="37"/>
    </row>
    <row r="10" spans="1:18" ht="21" customHeight="1">
      <c r="A10" s="17"/>
      <c r="B10" s="72"/>
      <c r="C10" s="48"/>
      <c r="D10" s="306"/>
      <c r="E10" s="89"/>
      <c r="F10" s="89"/>
      <c r="G10" s="89"/>
      <c r="H10" s="58"/>
      <c r="I10" s="76"/>
      <c r="J10" s="77"/>
      <c r="K10" s="25"/>
      <c r="L10" s="53"/>
      <c r="M10" s="54"/>
      <c r="N10" s="92"/>
      <c r="O10" s="56"/>
      <c r="P10" s="79"/>
      <c r="Q10" s="31"/>
      <c r="R10" s="58"/>
    </row>
    <row r="11" spans="1:18" ht="21" customHeight="1">
      <c r="A11" s="80">
        <v>3</v>
      </c>
      <c r="B11" s="81" t="s">
        <v>1041</v>
      </c>
      <c r="C11" s="60" t="s">
        <v>1042</v>
      </c>
      <c r="D11" s="297">
        <v>10</v>
      </c>
      <c r="E11" s="62" t="s">
        <v>101</v>
      </c>
      <c r="F11" s="62"/>
      <c r="G11" s="62"/>
      <c r="H11" s="84"/>
      <c r="I11" s="64"/>
      <c r="J11" s="85"/>
      <c r="K11" s="40"/>
      <c r="L11" s="67"/>
      <c r="M11" s="68"/>
      <c r="N11" s="69"/>
      <c r="O11" s="86"/>
      <c r="P11" s="93"/>
      <c r="Q11" s="46"/>
      <c r="R11" s="37"/>
    </row>
    <row r="12" spans="1:18" ht="21" customHeight="1">
      <c r="A12" s="17"/>
      <c r="B12" s="72"/>
      <c r="C12" s="48"/>
      <c r="D12" s="306"/>
      <c r="E12" s="89"/>
      <c r="F12" s="89"/>
      <c r="G12" s="89"/>
      <c r="H12" s="94"/>
      <c r="I12" s="76"/>
      <c r="J12" s="77"/>
      <c r="K12" s="25"/>
      <c r="L12" s="53"/>
      <c r="M12" s="54"/>
      <c r="N12" s="92"/>
      <c r="O12" s="56"/>
      <c r="P12" s="79"/>
      <c r="Q12" s="31"/>
      <c r="R12" s="58"/>
    </row>
    <row r="13" spans="1:18" ht="21" customHeight="1">
      <c r="A13" s="13"/>
      <c r="B13" s="81"/>
      <c r="C13" s="60"/>
      <c r="D13" s="297"/>
      <c r="E13" s="62"/>
      <c r="F13" s="62"/>
      <c r="G13" s="62"/>
      <c r="H13" s="37"/>
      <c r="I13" s="64"/>
      <c r="J13" s="85"/>
      <c r="K13" s="40"/>
      <c r="L13" s="67"/>
      <c r="M13" s="68"/>
      <c r="N13" s="69"/>
      <c r="O13" s="86"/>
      <c r="P13" s="93"/>
      <c r="Q13" s="46"/>
      <c r="R13" s="37"/>
    </row>
    <row r="14" spans="1:18" ht="21" customHeight="1">
      <c r="A14" s="18"/>
      <c r="B14" s="72"/>
      <c r="C14" s="48"/>
      <c r="D14" s="306"/>
      <c r="E14" s="89"/>
      <c r="F14" s="74"/>
      <c r="G14" s="74"/>
      <c r="H14" s="94"/>
      <c r="I14" s="76"/>
      <c r="J14" s="77"/>
      <c r="K14" s="25"/>
      <c r="L14" s="53"/>
      <c r="M14" s="54"/>
      <c r="N14" s="95"/>
      <c r="O14" s="96"/>
      <c r="P14" s="79"/>
      <c r="Q14" s="31"/>
      <c r="R14" s="58"/>
    </row>
    <row r="15" spans="1:18" ht="21" customHeight="1">
      <c r="A15" s="13"/>
      <c r="B15" s="81"/>
      <c r="C15" s="14"/>
      <c r="D15" s="297"/>
      <c r="E15" s="62"/>
      <c r="F15" s="97"/>
      <c r="G15" s="97"/>
      <c r="H15" s="98"/>
      <c r="I15" s="64"/>
      <c r="J15" s="85"/>
      <c r="K15" s="40"/>
      <c r="L15" s="67"/>
      <c r="M15" s="68"/>
      <c r="N15" s="43"/>
      <c r="O15" s="86"/>
      <c r="P15" s="93"/>
      <c r="Q15" s="46"/>
      <c r="R15" s="37"/>
    </row>
    <row r="16" spans="1:18" ht="21" customHeight="1">
      <c r="A16" s="17"/>
      <c r="B16" s="72"/>
      <c r="C16" s="48"/>
      <c r="D16" s="326"/>
      <c r="E16" s="89"/>
      <c r="F16" s="74"/>
      <c r="G16" s="74"/>
      <c r="H16" s="22"/>
      <c r="I16" s="76"/>
      <c r="J16" s="77"/>
      <c r="K16" s="25"/>
      <c r="L16" s="53"/>
      <c r="M16" s="54"/>
      <c r="N16" s="95"/>
      <c r="O16" s="96"/>
      <c r="P16" s="79"/>
      <c r="Q16" s="31"/>
      <c r="R16" s="58"/>
    </row>
    <row r="17" spans="1:18" ht="21" customHeight="1">
      <c r="A17" s="13"/>
      <c r="B17" s="81"/>
      <c r="C17" s="60"/>
      <c r="D17" s="61"/>
      <c r="E17" s="62"/>
      <c r="F17" s="97"/>
      <c r="G17" s="97"/>
      <c r="H17" s="100"/>
      <c r="I17" s="64"/>
      <c r="J17" s="85"/>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c r="B19" s="81"/>
      <c r="C19" s="60"/>
      <c r="D19" s="61"/>
      <c r="E19" s="62"/>
      <c r="F19" s="97"/>
      <c r="G19" s="97"/>
      <c r="H19" s="63"/>
      <c r="I19" s="64"/>
      <c r="J19" s="85"/>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c r="B21" s="81"/>
      <c r="C21" s="60"/>
      <c r="D21" s="61"/>
      <c r="E21" s="62"/>
      <c r="F21" s="62"/>
      <c r="G21" s="62"/>
      <c r="H21" s="37"/>
      <c r="I21" s="64"/>
      <c r="J21" s="85"/>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c r="B23" s="81"/>
      <c r="C23" s="60"/>
      <c r="D23" s="61"/>
      <c r="E23" s="62"/>
      <c r="F23" s="97"/>
      <c r="G23" s="97"/>
      <c r="H23" s="63"/>
      <c r="I23" s="64"/>
      <c r="J23" s="85"/>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c r="B25" s="81"/>
      <c r="C25" s="60"/>
      <c r="D25" s="61"/>
      <c r="E25" s="62"/>
      <c r="F25" s="97"/>
      <c r="G25" s="97"/>
      <c r="H25" s="63"/>
      <c r="I25" s="64"/>
      <c r="J25" s="85"/>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c r="B27" s="104"/>
      <c r="C27" s="60"/>
      <c r="D27" s="61"/>
      <c r="E27" s="62"/>
      <c r="F27" s="97"/>
      <c r="G27" s="97"/>
      <c r="H27" s="84"/>
      <c r="I27" s="64"/>
      <c r="J27" s="85"/>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c r="B47" s="33"/>
      <c r="C47" s="34"/>
      <c r="D47" s="35"/>
      <c r="E47" s="36"/>
      <c r="F47" s="36"/>
      <c r="G47" s="36"/>
      <c r="H47" s="37"/>
      <c r="I47" s="38"/>
      <c r="J47" s="39"/>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c r="B49" s="59"/>
      <c r="C49" s="60"/>
      <c r="D49" s="61"/>
      <c r="E49" s="62"/>
      <c r="F49" s="62"/>
      <c r="G49" s="62"/>
      <c r="H49" s="63"/>
      <c r="I49" s="64"/>
      <c r="J49" s="85"/>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80"/>
      <c r="B51" s="81"/>
      <c r="C51" s="60"/>
      <c r="D51" s="82"/>
      <c r="E51" s="62"/>
      <c r="F51" s="83"/>
      <c r="G51" s="83"/>
      <c r="H51" s="84"/>
      <c r="I51" s="64"/>
      <c r="J51" s="85"/>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c r="B53" s="81"/>
      <c r="C53" s="60"/>
      <c r="D53" s="90"/>
      <c r="E53" s="62"/>
      <c r="F53" s="62"/>
      <c r="G53" s="62"/>
      <c r="H53" s="84"/>
      <c r="I53" s="64"/>
      <c r="J53" s="85"/>
      <c r="K53" s="40"/>
      <c r="L53" s="67"/>
      <c r="M53" s="68"/>
      <c r="N53" s="69"/>
      <c r="O53" s="86"/>
      <c r="P53" s="87"/>
      <c r="Q53" s="46"/>
      <c r="R53" s="37"/>
    </row>
    <row r="54" spans="1:18" ht="21" customHeight="1">
      <c r="A54" s="17"/>
      <c r="B54" s="72"/>
      <c r="C54" s="48"/>
      <c r="D54" s="91"/>
      <c r="E54" s="89"/>
      <c r="F54" s="89"/>
      <c r="G54" s="89"/>
      <c r="H54" s="58"/>
      <c r="I54" s="76"/>
      <c r="J54" s="77"/>
      <c r="K54" s="25"/>
      <c r="L54" s="53"/>
      <c r="M54" s="54"/>
      <c r="N54" s="92"/>
      <c r="O54" s="56"/>
      <c r="P54" s="79"/>
      <c r="Q54" s="31"/>
      <c r="R54" s="58"/>
    </row>
    <row r="55" spans="1:18" ht="21" customHeight="1">
      <c r="A55" s="80"/>
      <c r="B55" s="81"/>
      <c r="C55" s="60"/>
      <c r="D55" s="61"/>
      <c r="E55" s="62"/>
      <c r="F55" s="62"/>
      <c r="G55" s="62"/>
      <c r="H55" s="84"/>
      <c r="I55" s="64"/>
      <c r="J55" s="85"/>
      <c r="K55" s="40"/>
      <c r="L55" s="67"/>
      <c r="M55" s="68"/>
      <c r="N55" s="69"/>
      <c r="O55" s="86"/>
      <c r="P55" s="93"/>
      <c r="Q55" s="46"/>
      <c r="R55" s="37"/>
    </row>
    <row r="56" spans="1:18" ht="21" customHeight="1">
      <c r="A56" s="17"/>
      <c r="B56" s="72"/>
      <c r="C56" s="48"/>
      <c r="D56" s="91"/>
      <c r="E56" s="89"/>
      <c r="F56" s="89"/>
      <c r="G56" s="89"/>
      <c r="H56" s="94"/>
      <c r="I56" s="76"/>
      <c r="J56" s="77"/>
      <c r="K56" s="25"/>
      <c r="L56" s="53"/>
      <c r="M56" s="54"/>
      <c r="N56" s="92"/>
      <c r="O56" s="56"/>
      <c r="P56" s="79"/>
      <c r="Q56" s="31"/>
      <c r="R56" s="58"/>
    </row>
    <row r="57" spans="1:18" ht="21" customHeight="1">
      <c r="A57" s="13"/>
      <c r="B57" s="81"/>
      <c r="C57" s="60"/>
      <c r="D57" s="61"/>
      <c r="E57" s="62"/>
      <c r="F57" s="62"/>
      <c r="G57" s="62"/>
      <c r="H57" s="37"/>
      <c r="I57" s="64"/>
      <c r="J57" s="85"/>
      <c r="K57" s="40"/>
      <c r="L57" s="67"/>
      <c r="M57" s="68"/>
      <c r="N57" s="69"/>
      <c r="O57" s="86"/>
      <c r="P57" s="93"/>
      <c r="Q57" s="46"/>
      <c r="R57" s="37"/>
    </row>
    <row r="58" spans="1:18" ht="21" customHeight="1">
      <c r="A58" s="18"/>
      <c r="B58" s="72"/>
      <c r="C58" s="48"/>
      <c r="D58" s="91"/>
      <c r="E58" s="89"/>
      <c r="F58" s="74"/>
      <c r="G58" s="74"/>
      <c r="H58" s="94"/>
      <c r="I58" s="76"/>
      <c r="J58" s="77"/>
      <c r="K58" s="25"/>
      <c r="L58" s="53"/>
      <c r="M58" s="54"/>
      <c r="N58" s="95"/>
      <c r="O58" s="96"/>
      <c r="P58" s="79"/>
      <c r="Q58" s="31"/>
      <c r="R58" s="58"/>
    </row>
    <row r="59" spans="1:18" ht="21" customHeight="1">
      <c r="A59" s="13"/>
      <c r="B59" s="81"/>
      <c r="C59" s="14"/>
      <c r="D59" s="61"/>
      <c r="E59" s="62"/>
      <c r="F59" s="97"/>
      <c r="G59" s="97"/>
      <c r="H59" s="98"/>
      <c r="I59" s="64"/>
      <c r="J59" s="85"/>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c r="B61" s="81"/>
      <c r="C61" s="60"/>
      <c r="D61" s="61"/>
      <c r="E61" s="62"/>
      <c r="F61" s="97"/>
      <c r="G61" s="97"/>
      <c r="H61" s="100"/>
      <c r="I61" s="64"/>
      <c r="J61" s="85"/>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c r="B63" s="81"/>
      <c r="C63" s="60"/>
      <c r="D63" s="61"/>
      <c r="E63" s="62"/>
      <c r="F63" s="97"/>
      <c r="G63" s="97"/>
      <c r="H63" s="63"/>
      <c r="I63" s="64"/>
      <c r="J63" s="85"/>
      <c r="K63" s="40"/>
      <c r="L63" s="67"/>
      <c r="M63" s="68"/>
      <c r="N63" s="101"/>
      <c r="O63" s="86"/>
      <c r="P63" s="102"/>
      <c r="Q63" s="46"/>
      <c r="R63" s="37"/>
    </row>
    <row r="64" spans="1:18" ht="21" customHeight="1">
      <c r="A64" s="17"/>
      <c r="B64" s="72"/>
      <c r="C64" s="48"/>
      <c r="D64" s="99"/>
      <c r="E64" s="89"/>
      <c r="F64" s="89"/>
      <c r="G64" s="89"/>
      <c r="H64" s="58"/>
      <c r="I64" s="76"/>
      <c r="J64" s="77"/>
      <c r="K64" s="25"/>
      <c r="L64" s="53"/>
      <c r="M64" s="54"/>
      <c r="N64" s="92"/>
      <c r="O64" s="56"/>
      <c r="P64" s="79"/>
      <c r="Q64" s="31"/>
      <c r="R64" s="58"/>
    </row>
    <row r="65" spans="1:18" ht="21" customHeight="1">
      <c r="A65" s="13"/>
      <c r="B65" s="81"/>
      <c r="C65" s="60"/>
      <c r="D65" s="61"/>
      <c r="E65" s="62"/>
      <c r="F65" s="62"/>
      <c r="G65" s="62"/>
      <c r="H65" s="37"/>
      <c r="I65" s="64"/>
      <c r="J65" s="85"/>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c r="B67" s="81"/>
      <c r="C67" s="60"/>
      <c r="D67" s="61"/>
      <c r="E67" s="62"/>
      <c r="F67" s="97"/>
      <c r="G67" s="97"/>
      <c r="H67" s="63"/>
      <c r="I67" s="64"/>
      <c r="J67" s="85"/>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c r="B69" s="81"/>
      <c r="C69" s="60"/>
      <c r="D69" s="61"/>
      <c r="E69" s="62"/>
      <c r="F69" s="97"/>
      <c r="G69" s="97"/>
      <c r="H69" s="63"/>
      <c r="I69" s="64"/>
      <c r="J69" s="85"/>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c r="B71" s="104"/>
      <c r="C71" s="60"/>
      <c r="D71" s="61"/>
      <c r="E71" s="62"/>
      <c r="F71" s="97"/>
      <c r="G71" s="97"/>
      <c r="H71" s="84"/>
      <c r="I71" s="64"/>
      <c r="J71" s="85"/>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c r="B73" s="104"/>
      <c r="C73" s="60"/>
      <c r="D73" s="61"/>
      <c r="E73" s="62"/>
      <c r="F73" s="108"/>
      <c r="G73" s="108"/>
      <c r="H73" s="37"/>
      <c r="I73" s="64"/>
      <c r="J73" s="85"/>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c r="C89" s="125"/>
      <c r="D89" s="126"/>
      <c r="E89" s="127"/>
      <c r="F89" s="128"/>
      <c r="G89" s="128"/>
      <c r="H89" s="129"/>
      <c r="I89" s="130"/>
      <c r="J89" s="131"/>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zoomScale="60" zoomScaleNormal="100" workbookViewId="0">
      <selection activeCell="A3" sqref="A3:B3"/>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9</v>
      </c>
      <c r="B3" s="33" t="s">
        <v>1043</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c r="D6" s="327"/>
      <c r="E6" s="74"/>
      <c r="F6" s="74"/>
      <c r="G6" s="74"/>
      <c r="H6" s="75"/>
      <c r="I6" s="140"/>
      <c r="J6" s="116"/>
      <c r="K6" s="25"/>
      <c r="L6" s="53"/>
      <c r="M6" s="54"/>
      <c r="N6" s="78"/>
      <c r="O6" s="56"/>
      <c r="P6" s="79"/>
      <c r="Q6" s="31"/>
      <c r="R6" s="58"/>
    </row>
    <row r="7" spans="1:18" ht="21" customHeight="1">
      <c r="A7" s="80">
        <v>1</v>
      </c>
      <c r="B7" s="81" t="s">
        <v>1044</v>
      </c>
      <c r="C7" s="60" t="s">
        <v>1045</v>
      </c>
      <c r="D7" s="328">
        <v>10</v>
      </c>
      <c r="E7" s="62" t="s">
        <v>126</v>
      </c>
      <c r="F7" s="83"/>
      <c r="G7" s="83"/>
      <c r="H7" s="84"/>
      <c r="I7" s="64"/>
      <c r="J7" s="85"/>
      <c r="K7" s="40"/>
      <c r="L7" s="67"/>
      <c r="M7" s="68"/>
      <c r="N7" s="43"/>
      <c r="O7" s="86"/>
      <c r="P7" s="87"/>
      <c r="Q7" s="46"/>
      <c r="R7" s="37"/>
    </row>
    <row r="8" spans="1:18" ht="21" customHeight="1">
      <c r="A8" s="71"/>
      <c r="B8" s="72"/>
      <c r="C8" s="48"/>
      <c r="D8" s="306"/>
      <c r="E8" s="89"/>
      <c r="F8" s="89"/>
      <c r="G8" s="89"/>
      <c r="H8" s="75"/>
      <c r="I8" s="76"/>
      <c r="J8" s="77"/>
      <c r="K8" s="25"/>
      <c r="L8" s="53"/>
      <c r="M8" s="54"/>
      <c r="N8" s="55"/>
      <c r="O8" s="56"/>
      <c r="P8" s="79"/>
      <c r="Q8" s="31"/>
      <c r="R8" s="58"/>
    </row>
    <row r="9" spans="1:18" ht="21" customHeight="1">
      <c r="A9" s="80">
        <v>2</v>
      </c>
      <c r="B9" s="81" t="s">
        <v>1046</v>
      </c>
      <c r="C9" s="60" t="s">
        <v>1047</v>
      </c>
      <c r="D9" s="297">
        <v>10</v>
      </c>
      <c r="E9" s="62" t="s">
        <v>126</v>
      </c>
      <c r="F9" s="62"/>
      <c r="G9" s="62"/>
      <c r="H9" s="84"/>
      <c r="I9" s="64"/>
      <c r="J9" s="85"/>
      <c r="K9" s="40"/>
      <c r="L9" s="67"/>
      <c r="M9" s="68"/>
      <c r="N9" s="69"/>
      <c r="O9" s="86"/>
      <c r="P9" s="87"/>
      <c r="Q9" s="46"/>
      <c r="R9" s="37"/>
    </row>
    <row r="10" spans="1:18" ht="21" customHeight="1">
      <c r="A10" s="17"/>
      <c r="B10" s="72"/>
      <c r="C10" s="48"/>
      <c r="D10" s="306"/>
      <c r="E10" s="89"/>
      <c r="F10" s="89"/>
      <c r="G10" s="89"/>
      <c r="H10" s="58"/>
      <c r="I10" s="76"/>
      <c r="J10" s="77"/>
      <c r="K10" s="25"/>
      <c r="L10" s="53"/>
      <c r="M10" s="54"/>
      <c r="N10" s="92"/>
      <c r="O10" s="56"/>
      <c r="P10" s="79"/>
      <c r="Q10" s="31"/>
      <c r="R10" s="58"/>
    </row>
    <row r="11" spans="1:18" ht="21" customHeight="1">
      <c r="A11" s="80"/>
      <c r="B11" s="81"/>
      <c r="C11" s="60"/>
      <c r="D11" s="297"/>
      <c r="E11" s="62"/>
      <c r="F11" s="62"/>
      <c r="G11" s="62"/>
      <c r="H11" s="84"/>
      <c r="I11" s="64"/>
      <c r="J11" s="85"/>
      <c r="K11" s="40"/>
      <c r="L11" s="67"/>
      <c r="M11" s="68"/>
      <c r="N11" s="69"/>
      <c r="O11" s="86"/>
      <c r="P11" s="93"/>
      <c r="Q11" s="46"/>
      <c r="R11" s="37"/>
    </row>
    <row r="12" spans="1:18" ht="21" customHeight="1">
      <c r="A12" s="17"/>
      <c r="B12" s="72"/>
      <c r="C12" s="48"/>
      <c r="D12" s="91"/>
      <c r="E12" s="89"/>
      <c r="F12" s="89"/>
      <c r="G12" s="89"/>
      <c r="H12" s="94"/>
      <c r="I12" s="76"/>
      <c r="J12" s="77"/>
      <c r="K12" s="25"/>
      <c r="L12" s="53"/>
      <c r="M12" s="54"/>
      <c r="N12" s="92"/>
      <c r="O12" s="56"/>
      <c r="P12" s="79"/>
      <c r="Q12" s="31"/>
      <c r="R12" s="58"/>
    </row>
    <row r="13" spans="1:18" ht="21" customHeight="1">
      <c r="A13" s="13"/>
      <c r="B13" s="81"/>
      <c r="C13" s="60"/>
      <c r="D13" s="61"/>
      <c r="E13" s="62"/>
      <c r="F13" s="62"/>
      <c r="G13" s="62"/>
      <c r="H13" s="37"/>
      <c r="I13" s="64"/>
      <c r="J13" s="85"/>
      <c r="K13" s="40"/>
      <c r="L13" s="67"/>
      <c r="M13" s="68"/>
      <c r="N13" s="69"/>
      <c r="O13" s="86"/>
      <c r="P13" s="93"/>
      <c r="Q13" s="46"/>
      <c r="R13" s="37"/>
    </row>
    <row r="14" spans="1:18" ht="21" customHeight="1">
      <c r="A14" s="18"/>
      <c r="B14" s="72"/>
      <c r="C14" s="48"/>
      <c r="D14" s="91"/>
      <c r="E14" s="89"/>
      <c r="F14" s="74"/>
      <c r="G14" s="74"/>
      <c r="H14" s="94"/>
      <c r="I14" s="76"/>
      <c r="J14" s="77"/>
      <c r="K14" s="25"/>
      <c r="L14" s="53"/>
      <c r="M14" s="54"/>
      <c r="N14" s="95"/>
      <c r="O14" s="96"/>
      <c r="P14" s="79"/>
      <c r="Q14" s="31"/>
      <c r="R14" s="58"/>
    </row>
    <row r="15" spans="1:18" ht="21" customHeight="1">
      <c r="A15" s="13"/>
      <c r="B15" s="81"/>
      <c r="C15" s="14"/>
      <c r="D15" s="61"/>
      <c r="E15" s="62"/>
      <c r="F15" s="97"/>
      <c r="G15" s="97"/>
      <c r="H15" s="98"/>
      <c r="I15" s="64"/>
      <c r="J15" s="85"/>
      <c r="K15" s="40"/>
      <c r="L15" s="67"/>
      <c r="M15" s="68"/>
      <c r="N15" s="43"/>
      <c r="O15" s="86"/>
      <c r="P15" s="93"/>
      <c r="Q15" s="46"/>
      <c r="R15" s="37"/>
    </row>
    <row r="16" spans="1:18" ht="21" customHeight="1">
      <c r="A16" s="17"/>
      <c r="B16" s="72"/>
      <c r="C16" s="48"/>
      <c r="D16" s="99"/>
      <c r="E16" s="89"/>
      <c r="F16" s="74"/>
      <c r="G16" s="74"/>
      <c r="H16" s="22"/>
      <c r="I16" s="76"/>
      <c r="J16" s="77"/>
      <c r="K16" s="25"/>
      <c r="L16" s="53"/>
      <c r="M16" s="54"/>
      <c r="N16" s="95"/>
      <c r="O16" s="96"/>
      <c r="P16" s="79"/>
      <c r="Q16" s="31"/>
      <c r="R16" s="58"/>
    </row>
    <row r="17" spans="1:18" ht="21" customHeight="1">
      <c r="A17" s="13"/>
      <c r="B17" s="81"/>
      <c r="C17" s="60"/>
      <c r="D17" s="61"/>
      <c r="E17" s="62"/>
      <c r="F17" s="97"/>
      <c r="G17" s="97"/>
      <c r="H17" s="100"/>
      <c r="I17" s="64"/>
      <c r="J17" s="85"/>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c r="B19" s="81"/>
      <c r="C19" s="60"/>
      <c r="D19" s="61"/>
      <c r="E19" s="62"/>
      <c r="F19" s="97"/>
      <c r="G19" s="97"/>
      <c r="H19" s="63"/>
      <c r="I19" s="64"/>
      <c r="J19" s="85"/>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c r="B21" s="81"/>
      <c r="C21" s="60"/>
      <c r="D21" s="61"/>
      <c r="E21" s="62"/>
      <c r="F21" s="62"/>
      <c r="G21" s="62"/>
      <c r="H21" s="37"/>
      <c r="I21" s="64"/>
      <c r="J21" s="85"/>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c r="B23" s="81"/>
      <c r="C23" s="60"/>
      <c r="D23" s="61"/>
      <c r="E23" s="62"/>
      <c r="F23" s="97"/>
      <c r="G23" s="97"/>
      <c r="H23" s="63"/>
      <c r="I23" s="64"/>
      <c r="J23" s="85"/>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c r="B25" s="81"/>
      <c r="C25" s="60"/>
      <c r="D25" s="61"/>
      <c r="E25" s="62"/>
      <c r="F25" s="97"/>
      <c r="G25" s="97"/>
      <c r="H25" s="63"/>
      <c r="I25" s="64"/>
      <c r="J25" s="85"/>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c r="B27" s="104"/>
      <c r="C27" s="60"/>
      <c r="D27" s="61"/>
      <c r="E27" s="62"/>
      <c r="F27" s="97"/>
      <c r="G27" s="97"/>
      <c r="H27" s="84"/>
      <c r="I27" s="64"/>
      <c r="J27" s="85"/>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c r="B47" s="33"/>
      <c r="C47" s="34"/>
      <c r="D47" s="35"/>
      <c r="E47" s="36"/>
      <c r="F47" s="36"/>
      <c r="G47" s="36"/>
      <c r="H47" s="37"/>
      <c r="I47" s="38"/>
      <c r="J47" s="39"/>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c r="B49" s="59"/>
      <c r="C49" s="60"/>
      <c r="D49" s="61"/>
      <c r="E49" s="62"/>
      <c r="F49" s="62"/>
      <c r="G49" s="62"/>
      <c r="H49" s="63"/>
      <c r="I49" s="64"/>
      <c r="J49" s="85"/>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80"/>
      <c r="B51" s="81"/>
      <c r="C51" s="60"/>
      <c r="D51" s="82"/>
      <c r="E51" s="62"/>
      <c r="F51" s="83"/>
      <c r="G51" s="83"/>
      <c r="H51" s="84"/>
      <c r="I51" s="64"/>
      <c r="J51" s="85"/>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c r="B53" s="81"/>
      <c r="C53" s="60"/>
      <c r="D53" s="90"/>
      <c r="E53" s="62"/>
      <c r="F53" s="62"/>
      <c r="G53" s="62"/>
      <c r="H53" s="84"/>
      <c r="I53" s="64"/>
      <c r="J53" s="85"/>
      <c r="K53" s="40"/>
      <c r="L53" s="67"/>
      <c r="M53" s="68"/>
      <c r="N53" s="69"/>
      <c r="O53" s="86"/>
      <c r="P53" s="87"/>
      <c r="Q53" s="46"/>
      <c r="R53" s="37"/>
    </row>
    <row r="54" spans="1:18" ht="21" customHeight="1">
      <c r="A54" s="17"/>
      <c r="B54" s="72"/>
      <c r="C54" s="48"/>
      <c r="D54" s="91"/>
      <c r="E54" s="89"/>
      <c r="F54" s="89"/>
      <c r="G54" s="89"/>
      <c r="H54" s="58"/>
      <c r="I54" s="76"/>
      <c r="J54" s="77"/>
      <c r="K54" s="25"/>
      <c r="L54" s="53"/>
      <c r="M54" s="54"/>
      <c r="N54" s="92"/>
      <c r="O54" s="56"/>
      <c r="P54" s="79"/>
      <c r="Q54" s="31"/>
      <c r="R54" s="58"/>
    </row>
    <row r="55" spans="1:18" ht="21" customHeight="1">
      <c r="A55" s="80"/>
      <c r="B55" s="81"/>
      <c r="C55" s="60"/>
      <c r="D55" s="61"/>
      <c r="E55" s="62"/>
      <c r="F55" s="62"/>
      <c r="G55" s="62"/>
      <c r="H55" s="84"/>
      <c r="I55" s="64"/>
      <c r="J55" s="85"/>
      <c r="K55" s="40"/>
      <c r="L55" s="67"/>
      <c r="M55" s="68"/>
      <c r="N55" s="69"/>
      <c r="O55" s="86"/>
      <c r="P55" s="93"/>
      <c r="Q55" s="46"/>
      <c r="R55" s="37"/>
    </row>
    <row r="56" spans="1:18" ht="21" customHeight="1">
      <c r="A56" s="17"/>
      <c r="B56" s="72"/>
      <c r="C56" s="48"/>
      <c r="D56" s="91"/>
      <c r="E56" s="89"/>
      <c r="F56" s="89"/>
      <c r="G56" s="89"/>
      <c r="H56" s="94"/>
      <c r="I56" s="76"/>
      <c r="J56" s="77"/>
      <c r="K56" s="25"/>
      <c r="L56" s="53"/>
      <c r="M56" s="54"/>
      <c r="N56" s="92"/>
      <c r="O56" s="56"/>
      <c r="P56" s="79"/>
      <c r="Q56" s="31"/>
      <c r="R56" s="58"/>
    </row>
    <row r="57" spans="1:18" ht="21" customHeight="1">
      <c r="A57" s="13"/>
      <c r="B57" s="81"/>
      <c r="C57" s="60"/>
      <c r="D57" s="61"/>
      <c r="E57" s="62"/>
      <c r="F57" s="62"/>
      <c r="G57" s="62"/>
      <c r="H57" s="37"/>
      <c r="I57" s="64"/>
      <c r="J57" s="85"/>
      <c r="K57" s="40"/>
      <c r="L57" s="67"/>
      <c r="M57" s="68"/>
      <c r="N57" s="69"/>
      <c r="O57" s="86"/>
      <c r="P57" s="93"/>
      <c r="Q57" s="46"/>
      <c r="R57" s="37"/>
    </row>
    <row r="58" spans="1:18" ht="21" customHeight="1">
      <c r="A58" s="18"/>
      <c r="B58" s="72"/>
      <c r="C58" s="48"/>
      <c r="D58" s="91"/>
      <c r="E58" s="89"/>
      <c r="F58" s="74"/>
      <c r="G58" s="74"/>
      <c r="H58" s="94"/>
      <c r="I58" s="76"/>
      <c r="J58" s="77"/>
      <c r="K58" s="25"/>
      <c r="L58" s="53"/>
      <c r="M58" s="54"/>
      <c r="N58" s="95"/>
      <c r="O58" s="96"/>
      <c r="P58" s="79"/>
      <c r="Q58" s="31"/>
      <c r="R58" s="58"/>
    </row>
    <row r="59" spans="1:18" ht="21" customHeight="1">
      <c r="A59" s="13"/>
      <c r="B59" s="81"/>
      <c r="C59" s="14"/>
      <c r="D59" s="61"/>
      <c r="E59" s="62"/>
      <c r="F59" s="97"/>
      <c r="G59" s="97"/>
      <c r="H59" s="98"/>
      <c r="I59" s="64"/>
      <c r="J59" s="85"/>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c r="B61" s="81"/>
      <c r="C61" s="60"/>
      <c r="D61" s="61"/>
      <c r="E61" s="62"/>
      <c r="F61" s="97"/>
      <c r="G61" s="97"/>
      <c r="H61" s="100"/>
      <c r="I61" s="64"/>
      <c r="J61" s="85"/>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c r="B63" s="81"/>
      <c r="C63" s="60"/>
      <c r="D63" s="61"/>
      <c r="E63" s="62"/>
      <c r="F63" s="97"/>
      <c r="G63" s="97"/>
      <c r="H63" s="63"/>
      <c r="I63" s="64"/>
      <c r="J63" s="85"/>
      <c r="K63" s="40"/>
      <c r="L63" s="67"/>
      <c r="M63" s="68"/>
      <c r="N63" s="101"/>
      <c r="O63" s="86"/>
      <c r="P63" s="102"/>
      <c r="Q63" s="46"/>
      <c r="R63" s="37"/>
    </row>
    <row r="64" spans="1:18" ht="21" customHeight="1">
      <c r="A64" s="17"/>
      <c r="B64" s="72"/>
      <c r="C64" s="48"/>
      <c r="D64" s="99"/>
      <c r="E64" s="89"/>
      <c r="F64" s="89"/>
      <c r="G64" s="89"/>
      <c r="H64" s="58"/>
      <c r="I64" s="76"/>
      <c r="J64" s="77"/>
      <c r="K64" s="25"/>
      <c r="L64" s="53"/>
      <c r="M64" s="54"/>
      <c r="N64" s="92"/>
      <c r="O64" s="56"/>
      <c r="P64" s="79"/>
      <c r="Q64" s="31"/>
      <c r="R64" s="58"/>
    </row>
    <row r="65" spans="1:18" ht="21" customHeight="1">
      <c r="A65" s="13"/>
      <c r="B65" s="81"/>
      <c r="C65" s="60"/>
      <c r="D65" s="61"/>
      <c r="E65" s="62"/>
      <c r="F65" s="62"/>
      <c r="G65" s="62"/>
      <c r="H65" s="37"/>
      <c r="I65" s="64"/>
      <c r="J65" s="85"/>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c r="B67" s="81"/>
      <c r="C67" s="60"/>
      <c r="D67" s="61"/>
      <c r="E67" s="62"/>
      <c r="F67" s="97"/>
      <c r="G67" s="97"/>
      <c r="H67" s="63"/>
      <c r="I67" s="64"/>
      <c r="J67" s="85"/>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c r="B69" s="81"/>
      <c r="C69" s="60"/>
      <c r="D69" s="61"/>
      <c r="E69" s="62"/>
      <c r="F69" s="97"/>
      <c r="G69" s="97"/>
      <c r="H69" s="63"/>
      <c r="I69" s="64"/>
      <c r="J69" s="85"/>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c r="B71" s="104"/>
      <c r="C71" s="60"/>
      <c r="D71" s="61"/>
      <c r="E71" s="62"/>
      <c r="F71" s="97"/>
      <c r="G71" s="97"/>
      <c r="H71" s="84"/>
      <c r="I71" s="64"/>
      <c r="J71" s="85"/>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c r="B73" s="104"/>
      <c r="C73" s="60"/>
      <c r="D73" s="61"/>
      <c r="E73" s="62"/>
      <c r="F73" s="108"/>
      <c r="G73" s="108"/>
      <c r="H73" s="37"/>
      <c r="I73" s="64"/>
      <c r="J73" s="85"/>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c r="C89" s="125"/>
      <c r="D89" s="126"/>
      <c r="E89" s="127"/>
      <c r="F89" s="128"/>
      <c r="G89" s="128"/>
      <c r="H89" s="129"/>
      <c r="I89" s="130"/>
      <c r="J89" s="131"/>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topLeftCell="A53" zoomScale="60" zoomScaleNormal="100" workbookViewId="0">
      <selection activeCell="AC88" sqref="AC88:AD88"/>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33"/>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80"/>
      <c r="B7" s="81"/>
      <c r="C7" s="60"/>
      <c r="D7" s="82"/>
      <c r="E7" s="62"/>
      <c r="F7" s="83"/>
      <c r="G7" s="83"/>
      <c r="H7" s="84"/>
      <c r="I7" s="64"/>
      <c r="J7" s="85">
        <f>INT(D7*I7)</f>
        <v>0</v>
      </c>
      <c r="K7" s="40"/>
      <c r="L7" s="67"/>
      <c r="M7" s="68"/>
      <c r="N7" s="43"/>
      <c r="O7" s="86"/>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c r="B9" s="81"/>
      <c r="C9" s="60"/>
      <c r="D9" s="90"/>
      <c r="E9" s="62"/>
      <c r="F9" s="62"/>
      <c r="G9" s="62"/>
      <c r="H9" s="84"/>
      <c r="I9" s="64"/>
      <c r="J9" s="85">
        <f>INT(D9*I9)</f>
        <v>0</v>
      </c>
      <c r="K9" s="40"/>
      <c r="L9" s="67"/>
      <c r="M9" s="68"/>
      <c r="N9" s="69"/>
      <c r="O9" s="86"/>
      <c r="P9" s="87"/>
      <c r="Q9" s="46"/>
      <c r="R9" s="37"/>
    </row>
    <row r="10" spans="1:18" ht="21" customHeight="1">
      <c r="A10" s="17"/>
      <c r="B10" s="72"/>
      <c r="C10" s="48"/>
      <c r="D10" s="91"/>
      <c r="E10" s="89"/>
      <c r="F10" s="89"/>
      <c r="G10" s="89"/>
      <c r="H10" s="58"/>
      <c r="I10" s="76"/>
      <c r="J10" s="77"/>
      <c r="K10" s="25"/>
      <c r="L10" s="53"/>
      <c r="M10" s="54"/>
      <c r="N10" s="92"/>
      <c r="O10" s="56"/>
      <c r="P10" s="79"/>
      <c r="Q10" s="31"/>
      <c r="R10" s="58"/>
    </row>
    <row r="11" spans="1:18" ht="21" customHeight="1">
      <c r="A11" s="80"/>
      <c r="B11" s="81"/>
      <c r="C11" s="60"/>
      <c r="D11" s="61"/>
      <c r="E11" s="62"/>
      <c r="F11" s="62"/>
      <c r="G11" s="62"/>
      <c r="H11" s="84"/>
      <c r="I11" s="64"/>
      <c r="J11" s="85">
        <f>INT(D11*I11)</f>
        <v>0</v>
      </c>
      <c r="K11" s="40"/>
      <c r="L11" s="67"/>
      <c r="M11" s="68"/>
      <c r="N11" s="69"/>
      <c r="O11" s="86"/>
      <c r="P11" s="93"/>
      <c r="Q11" s="46"/>
      <c r="R11" s="37"/>
    </row>
    <row r="12" spans="1:18" ht="21" customHeight="1">
      <c r="A12" s="17"/>
      <c r="B12" s="72"/>
      <c r="C12" s="48"/>
      <c r="D12" s="91"/>
      <c r="E12" s="89"/>
      <c r="F12" s="89"/>
      <c r="G12" s="89"/>
      <c r="H12" s="94"/>
      <c r="I12" s="76"/>
      <c r="J12" s="77"/>
      <c r="K12" s="25"/>
      <c r="L12" s="53"/>
      <c r="M12" s="54"/>
      <c r="N12" s="92"/>
      <c r="O12" s="56"/>
      <c r="P12" s="79"/>
      <c r="Q12" s="31"/>
      <c r="R12" s="58"/>
    </row>
    <row r="13" spans="1:18" ht="21" customHeight="1">
      <c r="A13" s="13"/>
      <c r="B13" s="81"/>
      <c r="C13" s="60"/>
      <c r="D13" s="61"/>
      <c r="E13" s="62"/>
      <c r="F13" s="62"/>
      <c r="G13" s="62"/>
      <c r="H13" s="37"/>
      <c r="I13" s="64"/>
      <c r="J13" s="85">
        <f>INT(D13*I13)</f>
        <v>0</v>
      </c>
      <c r="K13" s="40"/>
      <c r="L13" s="67"/>
      <c r="M13" s="68"/>
      <c r="N13" s="69"/>
      <c r="O13" s="86"/>
      <c r="P13" s="93"/>
      <c r="Q13" s="46"/>
      <c r="R13" s="37"/>
    </row>
    <row r="14" spans="1:18" ht="21" customHeight="1">
      <c r="A14" s="18"/>
      <c r="B14" s="72"/>
      <c r="C14" s="48"/>
      <c r="D14" s="91"/>
      <c r="E14" s="89"/>
      <c r="F14" s="74"/>
      <c r="G14" s="74"/>
      <c r="H14" s="94"/>
      <c r="I14" s="76"/>
      <c r="J14" s="77"/>
      <c r="K14" s="25"/>
      <c r="L14" s="53"/>
      <c r="M14" s="54"/>
      <c r="N14" s="95"/>
      <c r="O14" s="96"/>
      <c r="P14" s="79"/>
      <c r="Q14" s="31"/>
      <c r="R14" s="58"/>
    </row>
    <row r="15" spans="1:18" ht="21" customHeight="1">
      <c r="A15" s="13"/>
      <c r="B15" s="81"/>
      <c r="C15" s="14"/>
      <c r="D15" s="61"/>
      <c r="E15" s="62"/>
      <c r="F15" s="97"/>
      <c r="G15" s="97"/>
      <c r="H15" s="98"/>
      <c r="I15" s="64"/>
      <c r="J15" s="85">
        <f>INT(D15*I15)</f>
        <v>0</v>
      </c>
      <c r="K15" s="40"/>
      <c r="L15" s="67"/>
      <c r="M15" s="68"/>
      <c r="N15" s="43"/>
      <c r="O15" s="86"/>
      <c r="P15" s="93"/>
      <c r="Q15" s="46"/>
      <c r="R15" s="37"/>
    </row>
    <row r="16" spans="1:18" ht="21" customHeight="1">
      <c r="A16" s="17"/>
      <c r="B16" s="72"/>
      <c r="C16" s="48"/>
      <c r="D16" s="99"/>
      <c r="E16" s="89"/>
      <c r="F16" s="74"/>
      <c r="G16" s="74"/>
      <c r="H16" s="22"/>
      <c r="I16" s="76"/>
      <c r="J16" s="77"/>
      <c r="K16" s="25"/>
      <c r="L16" s="53"/>
      <c r="M16" s="54"/>
      <c r="N16" s="95"/>
      <c r="O16" s="96"/>
      <c r="P16" s="79"/>
      <c r="Q16" s="31"/>
      <c r="R16" s="58"/>
    </row>
    <row r="17" spans="1:18" ht="21" customHeight="1">
      <c r="A17" s="13"/>
      <c r="B17" s="81"/>
      <c r="C17" s="60"/>
      <c r="D17" s="61"/>
      <c r="E17" s="62"/>
      <c r="F17" s="97"/>
      <c r="G17" s="97"/>
      <c r="H17" s="100"/>
      <c r="I17" s="64"/>
      <c r="J17" s="85">
        <f>INT(D17*I17)</f>
        <v>0</v>
      </c>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c r="B19" s="81"/>
      <c r="C19" s="60"/>
      <c r="D19" s="61"/>
      <c r="E19" s="62"/>
      <c r="F19" s="97"/>
      <c r="G19" s="97"/>
      <c r="H19" s="63"/>
      <c r="I19" s="64"/>
      <c r="J19" s="85">
        <f>INT(D19*I19)</f>
        <v>0</v>
      </c>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c r="B21" s="81"/>
      <c r="C21" s="60"/>
      <c r="D21" s="61"/>
      <c r="E21" s="62"/>
      <c r="F21" s="62"/>
      <c r="G21" s="62"/>
      <c r="H21" s="37"/>
      <c r="I21" s="64"/>
      <c r="J21" s="85">
        <f>INT(D21*I21)</f>
        <v>0</v>
      </c>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c r="B23" s="81"/>
      <c r="C23" s="60"/>
      <c r="D23" s="61"/>
      <c r="E23" s="62"/>
      <c r="F23" s="97"/>
      <c r="G23" s="97"/>
      <c r="H23" s="63"/>
      <c r="I23" s="64"/>
      <c r="J23" s="85">
        <f>INT(D23*I23)</f>
        <v>0</v>
      </c>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c r="B25" s="81"/>
      <c r="C25" s="60"/>
      <c r="D25" s="61"/>
      <c r="E25" s="62"/>
      <c r="F25" s="97"/>
      <c r="G25" s="97"/>
      <c r="H25" s="63"/>
      <c r="I25" s="64"/>
      <c r="J25" s="85">
        <f>INT(D25*I25)</f>
        <v>0</v>
      </c>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c r="B27" s="104"/>
      <c r="C27" s="60"/>
      <c r="D27" s="61"/>
      <c r="E27" s="62"/>
      <c r="F27" s="97"/>
      <c r="G27" s="97"/>
      <c r="H27" s="84"/>
      <c r="I27" s="64"/>
      <c r="J27" s="85">
        <f>INT(D27*I27)</f>
        <v>0</v>
      </c>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f>INT(D29*I29)</f>
        <v>0</v>
      </c>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f>INT(D31*I31)</f>
        <v>0</v>
      </c>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f>INT(D33*I33)</f>
        <v>0</v>
      </c>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f>INT(D35*I35)</f>
        <v>0</v>
      </c>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f>INT(D37*I37)</f>
        <v>0</v>
      </c>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f>INT(D39*I39)</f>
        <v>0</v>
      </c>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f>INT(D41*I41)</f>
        <v>0</v>
      </c>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f>INT(D43*I43)</f>
        <v>0</v>
      </c>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c r="C45" s="125"/>
      <c r="D45" s="126"/>
      <c r="E45" s="127"/>
      <c r="F45" s="128"/>
      <c r="G45" s="128"/>
      <c r="H45" s="129"/>
      <c r="I45" s="130"/>
      <c r="J45" s="131">
        <f>SUM(J6:J43)</f>
        <v>0</v>
      </c>
      <c r="K45" s="132"/>
      <c r="L45" s="133"/>
      <c r="M45" s="134"/>
      <c r="N45" s="135"/>
      <c r="O45" s="136"/>
      <c r="P45" s="137"/>
      <c r="Q45" s="138"/>
      <c r="R45" s="139"/>
    </row>
    <row r="46" spans="1:18" ht="21" customHeight="1" thickTop="1">
      <c r="A46" s="142"/>
      <c r="B46" s="19"/>
      <c r="C46" s="20"/>
      <c r="D46" s="20"/>
      <c r="E46" s="21"/>
      <c r="F46" s="21"/>
      <c r="G46" s="21"/>
      <c r="H46" s="22"/>
      <c r="I46" s="23"/>
      <c r="J46" s="24"/>
      <c r="K46" s="25"/>
      <c r="L46" s="26"/>
      <c r="M46" s="27"/>
      <c r="N46" s="28"/>
      <c r="O46" s="29"/>
      <c r="P46" s="30"/>
      <c r="Q46" s="31"/>
      <c r="R46" s="32"/>
    </row>
    <row r="47" spans="1:18" ht="21" customHeight="1">
      <c r="A47" s="15"/>
      <c r="B47" s="33"/>
      <c r="C47" s="34"/>
      <c r="D47" s="35"/>
      <c r="E47" s="36"/>
      <c r="F47" s="36"/>
      <c r="G47" s="36"/>
      <c r="H47" s="37"/>
      <c r="I47" s="38"/>
      <c r="J47" s="39">
        <f>INT(D47*I47)</f>
        <v>0</v>
      </c>
      <c r="K47" s="40"/>
      <c r="L47" s="41"/>
      <c r="M47" s="42"/>
      <c r="N47" s="43"/>
      <c r="O47" s="44"/>
      <c r="P47" s="45"/>
      <c r="Q47" s="46"/>
      <c r="R47" s="37"/>
    </row>
    <row r="48" spans="1:18" ht="21" customHeight="1">
      <c r="A48" s="17"/>
      <c r="B48" s="47"/>
      <c r="C48" s="48"/>
      <c r="D48" s="49"/>
      <c r="E48" s="50"/>
      <c r="F48" s="50"/>
      <c r="G48" s="50"/>
      <c r="H48" s="22"/>
      <c r="I48" s="51"/>
      <c r="J48" s="52"/>
      <c r="K48" s="25"/>
      <c r="L48" s="53"/>
      <c r="M48" s="54"/>
      <c r="N48" s="55"/>
      <c r="O48" s="56"/>
      <c r="P48" s="57"/>
      <c r="Q48" s="31"/>
      <c r="R48" s="58"/>
    </row>
    <row r="49" spans="1:18" ht="21" customHeight="1">
      <c r="A49" s="13"/>
      <c r="B49" s="59"/>
      <c r="C49" s="60"/>
      <c r="D49" s="61"/>
      <c r="E49" s="62"/>
      <c r="F49" s="62"/>
      <c r="G49" s="62"/>
      <c r="H49" s="63"/>
      <c r="I49" s="64"/>
      <c r="J49" s="85">
        <f>INT(D49*I49)</f>
        <v>0</v>
      </c>
      <c r="K49" s="66"/>
      <c r="L49" s="67"/>
      <c r="M49" s="68"/>
      <c r="N49" s="69"/>
      <c r="O49" s="44"/>
      <c r="P49" s="70"/>
      <c r="Q49" s="46"/>
      <c r="R49" s="37"/>
    </row>
    <row r="50" spans="1:18" ht="21" customHeight="1">
      <c r="A50" s="71"/>
      <c r="B50" s="72"/>
      <c r="C50" s="16"/>
      <c r="D50" s="73"/>
      <c r="E50" s="74"/>
      <c r="F50" s="74"/>
      <c r="G50" s="74"/>
      <c r="H50" s="75"/>
      <c r="I50" s="140"/>
      <c r="J50" s="116"/>
      <c r="K50" s="25"/>
      <c r="L50" s="53"/>
      <c r="M50" s="54"/>
      <c r="N50" s="78"/>
      <c r="O50" s="56"/>
      <c r="P50" s="79"/>
      <c r="Q50" s="31"/>
      <c r="R50" s="58"/>
    </row>
    <row r="51" spans="1:18" ht="21" customHeight="1">
      <c r="A51" s="80"/>
      <c r="B51" s="81"/>
      <c r="C51" s="60"/>
      <c r="D51" s="82"/>
      <c r="E51" s="62"/>
      <c r="F51" s="83"/>
      <c r="G51" s="83"/>
      <c r="H51" s="84"/>
      <c r="I51" s="64"/>
      <c r="J51" s="85">
        <f>INT(D51*I51)</f>
        <v>0</v>
      </c>
      <c r="K51" s="40"/>
      <c r="L51" s="67"/>
      <c r="M51" s="68"/>
      <c r="N51" s="43"/>
      <c r="O51" s="86"/>
      <c r="P51" s="87"/>
      <c r="Q51" s="46"/>
      <c r="R51" s="37"/>
    </row>
    <row r="52" spans="1:18" ht="21" customHeight="1">
      <c r="A52" s="71"/>
      <c r="B52" s="72"/>
      <c r="C52" s="48"/>
      <c r="D52" s="88"/>
      <c r="E52" s="89"/>
      <c r="F52" s="89"/>
      <c r="G52" s="89"/>
      <c r="H52" s="75"/>
      <c r="I52" s="76"/>
      <c r="J52" s="77"/>
      <c r="K52" s="25"/>
      <c r="L52" s="53"/>
      <c r="M52" s="54"/>
      <c r="N52" s="55"/>
      <c r="O52" s="56"/>
      <c r="P52" s="79"/>
      <c r="Q52" s="31"/>
      <c r="R52" s="58"/>
    </row>
    <row r="53" spans="1:18" ht="21" customHeight="1">
      <c r="A53" s="80"/>
      <c r="B53" s="81"/>
      <c r="C53" s="60"/>
      <c r="D53" s="90"/>
      <c r="E53" s="62"/>
      <c r="F53" s="62"/>
      <c r="G53" s="62"/>
      <c r="H53" s="84"/>
      <c r="I53" s="64"/>
      <c r="J53" s="85">
        <f>INT(D53*I53)</f>
        <v>0</v>
      </c>
      <c r="K53" s="40"/>
      <c r="L53" s="67"/>
      <c r="M53" s="68"/>
      <c r="N53" s="69"/>
      <c r="O53" s="86"/>
      <c r="P53" s="87"/>
      <c r="Q53" s="46"/>
      <c r="R53" s="37"/>
    </row>
    <row r="54" spans="1:18" ht="21" customHeight="1">
      <c r="A54" s="17"/>
      <c r="B54" s="72"/>
      <c r="C54" s="48"/>
      <c r="D54" s="91"/>
      <c r="E54" s="89"/>
      <c r="F54" s="89"/>
      <c r="G54" s="89"/>
      <c r="H54" s="58"/>
      <c r="I54" s="76"/>
      <c r="J54" s="77"/>
      <c r="K54" s="25"/>
      <c r="L54" s="53"/>
      <c r="M54" s="54"/>
      <c r="N54" s="92"/>
      <c r="O54" s="56"/>
      <c r="P54" s="79"/>
      <c r="Q54" s="31"/>
      <c r="R54" s="58"/>
    </row>
    <row r="55" spans="1:18" ht="21" customHeight="1">
      <c r="A55" s="80"/>
      <c r="B55" s="81"/>
      <c r="C55" s="60"/>
      <c r="D55" s="61"/>
      <c r="E55" s="62"/>
      <c r="F55" s="62"/>
      <c r="G55" s="62"/>
      <c r="H55" s="84"/>
      <c r="I55" s="64"/>
      <c r="J55" s="85">
        <f>INT(D55*I55)</f>
        <v>0</v>
      </c>
      <c r="K55" s="40"/>
      <c r="L55" s="67"/>
      <c r="M55" s="68"/>
      <c r="N55" s="69"/>
      <c r="O55" s="86"/>
      <c r="P55" s="93"/>
      <c r="Q55" s="46"/>
      <c r="R55" s="37"/>
    </row>
    <row r="56" spans="1:18" ht="21" customHeight="1">
      <c r="A56" s="17"/>
      <c r="B56" s="72"/>
      <c r="C56" s="48"/>
      <c r="D56" s="91"/>
      <c r="E56" s="89"/>
      <c r="F56" s="89"/>
      <c r="G56" s="89"/>
      <c r="H56" s="94"/>
      <c r="I56" s="76"/>
      <c r="J56" s="77"/>
      <c r="K56" s="25"/>
      <c r="L56" s="53"/>
      <c r="M56" s="54"/>
      <c r="N56" s="92"/>
      <c r="O56" s="56"/>
      <c r="P56" s="79"/>
      <c r="Q56" s="31"/>
      <c r="R56" s="58"/>
    </row>
    <row r="57" spans="1:18" ht="21" customHeight="1">
      <c r="A57" s="13"/>
      <c r="B57" s="81"/>
      <c r="C57" s="60"/>
      <c r="D57" s="61"/>
      <c r="E57" s="62"/>
      <c r="F57" s="62"/>
      <c r="G57" s="62"/>
      <c r="H57" s="37"/>
      <c r="I57" s="64"/>
      <c r="J57" s="85">
        <f>INT(D57*I57)</f>
        <v>0</v>
      </c>
      <c r="K57" s="40"/>
      <c r="L57" s="67"/>
      <c r="M57" s="68"/>
      <c r="N57" s="69"/>
      <c r="O57" s="86"/>
      <c r="P57" s="93"/>
      <c r="Q57" s="46"/>
      <c r="R57" s="37"/>
    </row>
    <row r="58" spans="1:18" ht="21" customHeight="1">
      <c r="A58" s="18"/>
      <c r="B58" s="72"/>
      <c r="C58" s="48"/>
      <c r="D58" s="91"/>
      <c r="E58" s="89"/>
      <c r="F58" s="74"/>
      <c r="G58" s="74"/>
      <c r="H58" s="94"/>
      <c r="I58" s="76"/>
      <c r="J58" s="77"/>
      <c r="K58" s="25"/>
      <c r="L58" s="53"/>
      <c r="M58" s="54"/>
      <c r="N58" s="95"/>
      <c r="O58" s="96"/>
      <c r="P58" s="79"/>
      <c r="Q58" s="31"/>
      <c r="R58" s="58"/>
    </row>
    <row r="59" spans="1:18" ht="21" customHeight="1">
      <c r="A59" s="13"/>
      <c r="B59" s="81"/>
      <c r="C59" s="14"/>
      <c r="D59" s="61"/>
      <c r="E59" s="62"/>
      <c r="F59" s="97"/>
      <c r="G59" s="97"/>
      <c r="H59" s="98"/>
      <c r="I59" s="64"/>
      <c r="J59" s="85">
        <f>INT(D59*I59)</f>
        <v>0</v>
      </c>
      <c r="K59" s="40"/>
      <c r="L59" s="67"/>
      <c r="M59" s="68"/>
      <c r="N59" s="43"/>
      <c r="O59" s="86"/>
      <c r="P59" s="93"/>
      <c r="Q59" s="46"/>
      <c r="R59" s="37"/>
    </row>
    <row r="60" spans="1:18" ht="21" customHeight="1">
      <c r="A60" s="17"/>
      <c r="B60" s="72"/>
      <c r="C60" s="48"/>
      <c r="D60" s="99"/>
      <c r="E60" s="89"/>
      <c r="F60" s="74"/>
      <c r="G60" s="74"/>
      <c r="H60" s="22"/>
      <c r="I60" s="76"/>
      <c r="J60" s="77"/>
      <c r="K60" s="25"/>
      <c r="L60" s="53"/>
      <c r="M60" s="54"/>
      <c r="N60" s="95"/>
      <c r="O60" s="96"/>
      <c r="P60" s="79"/>
      <c r="Q60" s="31"/>
      <c r="R60" s="58"/>
    </row>
    <row r="61" spans="1:18" ht="21" customHeight="1">
      <c r="A61" s="13"/>
      <c r="B61" s="81"/>
      <c r="C61" s="60"/>
      <c r="D61" s="61"/>
      <c r="E61" s="62"/>
      <c r="F61" s="97"/>
      <c r="G61" s="97"/>
      <c r="H61" s="100"/>
      <c r="I61" s="64"/>
      <c r="J61" s="85">
        <f>INT(D61*I61)</f>
        <v>0</v>
      </c>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c r="B63" s="81"/>
      <c r="C63" s="60"/>
      <c r="D63" s="61"/>
      <c r="E63" s="62"/>
      <c r="F63" s="97"/>
      <c r="G63" s="97"/>
      <c r="H63" s="63"/>
      <c r="I63" s="64"/>
      <c r="J63" s="85">
        <f>INT(D63*I63)</f>
        <v>0</v>
      </c>
      <c r="K63" s="40"/>
      <c r="L63" s="67"/>
      <c r="M63" s="68"/>
      <c r="N63" s="101"/>
      <c r="O63" s="86"/>
      <c r="P63" s="102"/>
      <c r="Q63" s="46"/>
      <c r="R63" s="37"/>
    </row>
    <row r="64" spans="1:18" ht="21" customHeight="1">
      <c r="A64" s="17"/>
      <c r="B64" s="72"/>
      <c r="C64" s="48"/>
      <c r="D64" s="99"/>
      <c r="E64" s="89"/>
      <c r="F64" s="89"/>
      <c r="G64" s="89"/>
      <c r="H64" s="58"/>
      <c r="I64" s="76"/>
      <c r="J64" s="77"/>
      <c r="K64" s="25"/>
      <c r="L64" s="53"/>
      <c r="M64" s="54"/>
      <c r="N64" s="92"/>
      <c r="O64" s="56"/>
      <c r="P64" s="79"/>
      <c r="Q64" s="31"/>
      <c r="R64" s="58"/>
    </row>
    <row r="65" spans="1:18" ht="21" customHeight="1">
      <c r="A65" s="13"/>
      <c r="B65" s="81"/>
      <c r="C65" s="60"/>
      <c r="D65" s="61"/>
      <c r="E65" s="62"/>
      <c r="F65" s="62"/>
      <c r="G65" s="62"/>
      <c r="H65" s="37"/>
      <c r="I65" s="64"/>
      <c r="J65" s="85">
        <f>INT(D65*I65)</f>
        <v>0</v>
      </c>
      <c r="K65" s="40"/>
      <c r="L65" s="67"/>
      <c r="M65" s="68"/>
      <c r="N65" s="69"/>
      <c r="O65" s="86"/>
      <c r="P65" s="93"/>
      <c r="Q65" s="46"/>
      <c r="R65" s="37"/>
    </row>
    <row r="66" spans="1:18" ht="21" customHeight="1">
      <c r="A66" s="18"/>
      <c r="B66" s="72"/>
      <c r="C66" s="48"/>
      <c r="D66" s="91"/>
      <c r="E66" s="89"/>
      <c r="F66" s="74"/>
      <c r="G66" s="74"/>
      <c r="H66" s="22"/>
      <c r="I66" s="76"/>
      <c r="J66" s="77"/>
      <c r="K66" s="25"/>
      <c r="L66" s="53"/>
      <c r="M66" s="54"/>
      <c r="N66" s="78"/>
      <c r="O66" s="96"/>
      <c r="P66" s="79"/>
      <c r="Q66" s="31"/>
      <c r="R66" s="58"/>
    </row>
    <row r="67" spans="1:18" ht="21" customHeight="1">
      <c r="A67" s="13"/>
      <c r="B67" s="81"/>
      <c r="C67" s="60"/>
      <c r="D67" s="61"/>
      <c r="E67" s="62"/>
      <c r="F67" s="97"/>
      <c r="G67" s="97"/>
      <c r="H67" s="63"/>
      <c r="I67" s="64"/>
      <c r="J67" s="85">
        <f>INT(D67*I67)</f>
        <v>0</v>
      </c>
      <c r="K67" s="40"/>
      <c r="L67" s="67"/>
      <c r="M67" s="68"/>
      <c r="N67" s="43"/>
      <c r="O67" s="86"/>
      <c r="P67" s="93"/>
      <c r="Q67" s="46"/>
      <c r="R67" s="37"/>
    </row>
    <row r="68" spans="1:18" ht="21" customHeight="1">
      <c r="A68" s="18"/>
      <c r="B68" s="72"/>
      <c r="C68" s="48"/>
      <c r="D68" s="99"/>
      <c r="E68" s="89"/>
      <c r="F68" s="74"/>
      <c r="G68" s="74"/>
      <c r="H68" s="22"/>
      <c r="I68" s="76"/>
      <c r="J68" s="77"/>
      <c r="K68" s="25"/>
      <c r="L68" s="53"/>
      <c r="M68" s="54"/>
      <c r="N68" s="78"/>
      <c r="O68" s="96"/>
      <c r="P68" s="79"/>
      <c r="Q68" s="31"/>
      <c r="R68" s="58"/>
    </row>
    <row r="69" spans="1:18" ht="21" customHeight="1">
      <c r="A69" s="13"/>
      <c r="B69" s="81"/>
      <c r="C69" s="60"/>
      <c r="D69" s="61"/>
      <c r="E69" s="62"/>
      <c r="F69" s="97"/>
      <c r="G69" s="97"/>
      <c r="H69" s="63"/>
      <c r="I69" s="64"/>
      <c r="J69" s="85">
        <f>INT(D69*I69)</f>
        <v>0</v>
      </c>
      <c r="K69" s="40"/>
      <c r="L69" s="67"/>
      <c r="M69" s="68"/>
      <c r="N69" s="43"/>
      <c r="O69" s="86"/>
      <c r="P69" s="93"/>
      <c r="Q69" s="46"/>
      <c r="R69" s="37"/>
    </row>
    <row r="70" spans="1:18" ht="21" customHeight="1">
      <c r="A70" s="17"/>
      <c r="B70" s="103"/>
      <c r="C70" s="48"/>
      <c r="D70" s="99"/>
      <c r="E70" s="89"/>
      <c r="F70" s="74"/>
      <c r="G70" s="74"/>
      <c r="H70" s="75"/>
      <c r="I70" s="76"/>
      <c r="J70" s="77"/>
      <c r="K70" s="25"/>
      <c r="L70" s="53"/>
      <c r="M70" s="54"/>
      <c r="N70" s="95"/>
      <c r="O70" s="96"/>
      <c r="P70" s="79"/>
      <c r="Q70" s="31"/>
      <c r="R70" s="58"/>
    </row>
    <row r="71" spans="1:18" ht="21" customHeight="1">
      <c r="A71" s="13"/>
      <c r="B71" s="104"/>
      <c r="C71" s="60"/>
      <c r="D71" s="61"/>
      <c r="E71" s="62"/>
      <c r="F71" s="97"/>
      <c r="G71" s="97"/>
      <c r="H71" s="84"/>
      <c r="I71" s="64"/>
      <c r="J71" s="85">
        <f>INT(D71*I71)</f>
        <v>0</v>
      </c>
      <c r="K71" s="40"/>
      <c r="L71" s="67"/>
      <c r="M71" s="68"/>
      <c r="N71" s="105"/>
      <c r="O71" s="86"/>
      <c r="P71" s="93"/>
      <c r="Q71" s="46"/>
      <c r="R71" s="37"/>
    </row>
    <row r="72" spans="1:18" ht="21" customHeight="1">
      <c r="A72" s="17"/>
      <c r="B72" s="103"/>
      <c r="C72" s="48"/>
      <c r="D72" s="99"/>
      <c r="E72" s="89"/>
      <c r="F72" s="106"/>
      <c r="G72" s="106"/>
      <c r="H72" s="107"/>
      <c r="I72" s="76"/>
      <c r="J72" s="77"/>
      <c r="K72" s="25"/>
      <c r="L72" s="53"/>
      <c r="M72" s="54"/>
      <c r="N72" s="95"/>
      <c r="O72" s="96"/>
      <c r="P72" s="79"/>
      <c r="Q72" s="31"/>
      <c r="R72" s="58"/>
    </row>
    <row r="73" spans="1:18" ht="21" customHeight="1">
      <c r="A73" s="13"/>
      <c r="B73" s="104"/>
      <c r="C73" s="60"/>
      <c r="D73" s="61"/>
      <c r="E73" s="62"/>
      <c r="F73" s="108"/>
      <c r="G73" s="108"/>
      <c r="H73" s="37"/>
      <c r="I73" s="64"/>
      <c r="J73" s="85">
        <f>INT(D73*I73)</f>
        <v>0</v>
      </c>
      <c r="K73" s="40"/>
      <c r="L73" s="67"/>
      <c r="M73" s="68"/>
      <c r="N73" s="43"/>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c r="B75" s="104"/>
      <c r="C75" s="60"/>
      <c r="D75" s="61"/>
      <c r="E75" s="62"/>
      <c r="F75" s="108"/>
      <c r="G75" s="108"/>
      <c r="H75" s="37"/>
      <c r="I75" s="64"/>
      <c r="J75" s="85">
        <f>INT(D75*I75)</f>
        <v>0</v>
      </c>
      <c r="K75" s="40"/>
      <c r="L75" s="67"/>
      <c r="M75" s="68"/>
      <c r="N75" s="43"/>
      <c r="O75" s="86"/>
      <c r="P75" s="93"/>
      <c r="Q75" s="46"/>
      <c r="R75" s="37"/>
    </row>
    <row r="76" spans="1:18" ht="21" customHeight="1">
      <c r="A76" s="17"/>
      <c r="B76" s="103"/>
      <c r="C76" s="48"/>
      <c r="D76" s="99"/>
      <c r="E76" s="89"/>
      <c r="F76" s="106"/>
      <c r="G76" s="106"/>
      <c r="H76" s="58"/>
      <c r="I76" s="76"/>
      <c r="J76" s="77"/>
      <c r="K76" s="25"/>
      <c r="L76" s="53"/>
      <c r="M76" s="54"/>
      <c r="N76" s="95"/>
      <c r="O76" s="96"/>
      <c r="P76" s="79"/>
      <c r="Q76" s="31"/>
      <c r="R76" s="58"/>
    </row>
    <row r="77" spans="1:18" ht="21" customHeight="1">
      <c r="A77" s="13"/>
      <c r="B77" s="104"/>
      <c r="C77" s="60"/>
      <c r="D77" s="61"/>
      <c r="E77" s="62"/>
      <c r="F77" s="108"/>
      <c r="G77" s="108"/>
      <c r="H77" s="37"/>
      <c r="I77" s="64"/>
      <c r="J77" s="85">
        <f>INT(D77*I77)</f>
        <v>0</v>
      </c>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c r="B79" s="104"/>
      <c r="C79" s="60"/>
      <c r="D79" s="61"/>
      <c r="E79" s="62"/>
      <c r="F79" s="108"/>
      <c r="G79" s="108"/>
      <c r="H79" s="37"/>
      <c r="I79" s="64"/>
      <c r="J79" s="85">
        <f>INT(D79*I79)</f>
        <v>0</v>
      </c>
      <c r="K79" s="40"/>
      <c r="L79" s="67"/>
      <c r="M79" s="68"/>
      <c r="N79" s="43"/>
      <c r="O79" s="86"/>
      <c r="P79" s="93"/>
      <c r="Q79" s="46"/>
      <c r="R79" s="37"/>
    </row>
    <row r="80" spans="1:18" ht="21" customHeight="1">
      <c r="A80" s="17"/>
      <c r="B80" s="72"/>
      <c r="C80" s="48"/>
      <c r="D80" s="91"/>
      <c r="E80" s="89"/>
      <c r="F80" s="89"/>
      <c r="G80" s="89"/>
      <c r="H80" s="94"/>
      <c r="I80" s="76"/>
      <c r="J80" s="77"/>
      <c r="K80" s="25"/>
      <c r="L80" s="53"/>
      <c r="M80" s="54"/>
      <c r="N80" s="95"/>
      <c r="O80" s="56"/>
      <c r="P80" s="79"/>
      <c r="Q80" s="31"/>
      <c r="R80" s="58"/>
    </row>
    <row r="81" spans="1:18" ht="21" customHeight="1">
      <c r="A81" s="13"/>
      <c r="B81" s="81"/>
      <c r="C81" s="60"/>
      <c r="D81" s="61"/>
      <c r="E81" s="62"/>
      <c r="F81" s="62"/>
      <c r="G81" s="62"/>
      <c r="H81" s="98"/>
      <c r="I81" s="64"/>
      <c r="J81" s="85">
        <f>INT(D81*I81)</f>
        <v>0</v>
      </c>
      <c r="K81" s="40"/>
      <c r="L81" s="67"/>
      <c r="M81" s="68"/>
      <c r="N81" s="43"/>
      <c r="O81" s="86"/>
      <c r="P81" s="93"/>
      <c r="Q81" s="46"/>
      <c r="R81" s="37"/>
    </row>
    <row r="82" spans="1:18" ht="21" customHeight="1">
      <c r="A82" s="17"/>
      <c r="B82" s="72"/>
      <c r="C82" s="48"/>
      <c r="D82" s="99"/>
      <c r="E82" s="89"/>
      <c r="F82" s="89"/>
      <c r="G82" s="89"/>
      <c r="H82" s="94"/>
      <c r="I82" s="76"/>
      <c r="J82" s="77"/>
      <c r="K82" s="25"/>
      <c r="L82" s="53"/>
      <c r="M82" s="54"/>
      <c r="N82" s="95"/>
      <c r="O82" s="56"/>
      <c r="P82" s="79"/>
      <c r="Q82" s="31"/>
      <c r="R82" s="58"/>
    </row>
    <row r="83" spans="1:18" ht="21" customHeight="1">
      <c r="A83" s="13"/>
      <c r="B83" s="81"/>
      <c r="C83" s="60"/>
      <c r="D83" s="61"/>
      <c r="E83" s="62"/>
      <c r="F83" s="62"/>
      <c r="G83" s="62"/>
      <c r="H83" s="98"/>
      <c r="I83" s="64"/>
      <c r="J83" s="85">
        <f>INT(D83*I83)</f>
        <v>0</v>
      </c>
      <c r="K83" s="40"/>
      <c r="L83" s="67"/>
      <c r="M83" s="68"/>
      <c r="N83" s="43"/>
      <c r="O83" s="86"/>
      <c r="P83" s="93"/>
      <c r="Q83" s="46"/>
      <c r="R83" s="37"/>
    </row>
    <row r="84" spans="1:18" ht="21" customHeight="1">
      <c r="A84" s="17"/>
      <c r="B84" s="72"/>
      <c r="C84" s="48"/>
      <c r="D84" s="99"/>
      <c r="E84" s="89"/>
      <c r="F84" s="106"/>
      <c r="G84" s="106"/>
      <c r="H84" s="22"/>
      <c r="I84" s="76"/>
      <c r="J84" s="77"/>
      <c r="K84" s="25"/>
      <c r="L84" s="53"/>
      <c r="M84" s="54"/>
      <c r="N84" s="95"/>
      <c r="O84" s="56"/>
      <c r="P84" s="79"/>
      <c r="Q84" s="31"/>
      <c r="R84" s="58"/>
    </row>
    <row r="85" spans="1:18" ht="21" customHeight="1">
      <c r="A85" s="13"/>
      <c r="B85" s="81"/>
      <c r="C85" s="60"/>
      <c r="D85" s="61"/>
      <c r="E85" s="62"/>
      <c r="F85" s="108"/>
      <c r="G85" s="108"/>
      <c r="H85" s="100"/>
      <c r="I85" s="64"/>
      <c r="J85" s="85">
        <f>INT(D85*I85)</f>
        <v>0</v>
      </c>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109"/>
      <c r="R86" s="58"/>
    </row>
    <row r="87" spans="1:18" ht="21" customHeight="1">
      <c r="A87" s="13"/>
      <c r="B87" s="81"/>
      <c r="C87" s="60"/>
      <c r="D87" s="61"/>
      <c r="E87" s="62"/>
      <c r="F87" s="108"/>
      <c r="G87" s="108"/>
      <c r="H87" s="63"/>
      <c r="I87" s="64"/>
      <c r="J87" s="85">
        <f>INT(D87*I87)</f>
        <v>0</v>
      </c>
      <c r="K87" s="40"/>
      <c r="L87" s="110"/>
      <c r="M87" s="54"/>
      <c r="N87" s="101"/>
      <c r="O87" s="111"/>
      <c r="P87" s="102"/>
      <c r="Q87" s="112"/>
      <c r="R87" s="94"/>
    </row>
    <row r="88" spans="1:18" ht="21" customHeight="1">
      <c r="A88" s="17"/>
      <c r="B88" s="72"/>
      <c r="C88" s="113"/>
      <c r="D88" s="114"/>
      <c r="E88" s="115"/>
      <c r="F88" s="116"/>
      <c r="G88" s="116"/>
      <c r="H88" s="117"/>
      <c r="I88" s="118"/>
      <c r="J88" s="119"/>
      <c r="K88" s="120"/>
      <c r="L88" s="121"/>
      <c r="M88" s="122"/>
      <c r="N88" s="92"/>
      <c r="O88" s="56"/>
      <c r="P88" s="79"/>
      <c r="Q88" s="31"/>
      <c r="R88" s="58"/>
    </row>
    <row r="89" spans="1:18" ht="21" customHeight="1" thickBot="1">
      <c r="A89" s="123"/>
      <c r="B89" s="141" t="s">
        <v>18</v>
      </c>
      <c r="C89" s="125"/>
      <c r="D89" s="126"/>
      <c r="E89" s="127"/>
      <c r="F89" s="128"/>
      <c r="G89" s="128"/>
      <c r="H89" s="129"/>
      <c r="I89" s="130"/>
      <c r="J89" s="131">
        <f>SUM(J50:J87)</f>
        <v>0</v>
      </c>
      <c r="K89" s="132"/>
      <c r="L89" s="133"/>
      <c r="M89" s="134"/>
      <c r="N89" s="135"/>
      <c r="O89" s="136"/>
      <c r="P89" s="137"/>
      <c r="Q89" s="138"/>
      <c r="R89" s="139"/>
    </row>
  </sheetData>
  <phoneticPr fontId="3"/>
  <pageMargins left="0.70866141732283472" right="0.70866141732283472" top="0.74803149606299213" bottom="0.74803149606299213" header="0.31496062992125984" footer="0.31496062992125984"/>
  <pageSetup paperSize="9" scale="82" orientation="portrait" verticalDpi="0" r:id="rId1"/>
  <rowBreaks count="1" manualBreakCount="1">
    <brk id="45" max="16383"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5"/>
  <sheetViews>
    <sheetView showFormulas="1" view="pageBreakPreview" topLeftCell="A64" zoomScale="60" zoomScaleNormal="100" workbookViewId="0">
      <selection activeCell="E73" sqref="E73"/>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c r="B3" s="33"/>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80">
        <v>1</v>
      </c>
      <c r="B7" s="81" t="s">
        <v>162</v>
      </c>
      <c r="C7" s="60"/>
      <c r="D7" s="82"/>
      <c r="E7" s="62"/>
      <c r="F7" s="83"/>
      <c r="G7" s="83"/>
      <c r="H7" s="84"/>
      <c r="I7" s="64"/>
      <c r="J7" s="85">
        <f>直接仮設!$J$45</f>
        <v>0</v>
      </c>
      <c r="K7" s="40"/>
      <c r="L7" s="67"/>
      <c r="M7" s="68"/>
      <c r="N7" s="43"/>
      <c r="O7" s="86"/>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v>2</v>
      </c>
      <c r="B9" s="81" t="s">
        <v>163</v>
      </c>
      <c r="C9" s="60"/>
      <c r="D9" s="90"/>
      <c r="E9" s="62"/>
      <c r="F9" s="62"/>
      <c r="G9" s="62"/>
      <c r="H9" s="84"/>
      <c r="I9" s="64"/>
      <c r="J9" s="85">
        <f>地業!$J$45</f>
        <v>0</v>
      </c>
      <c r="K9" s="40"/>
      <c r="L9" s="67"/>
      <c r="M9" s="68"/>
      <c r="N9" s="69"/>
      <c r="O9" s="86"/>
      <c r="P9" s="87"/>
      <c r="Q9" s="46"/>
      <c r="R9" s="37"/>
    </row>
    <row r="10" spans="1:18" ht="21" customHeight="1">
      <c r="A10" s="372"/>
      <c r="B10" s="371"/>
      <c r="C10" s="370"/>
      <c r="D10" s="88"/>
      <c r="E10" s="89"/>
      <c r="F10" s="89"/>
      <c r="G10" s="89"/>
      <c r="H10" s="307"/>
      <c r="I10" s="278"/>
      <c r="J10" s="77"/>
      <c r="K10" s="364"/>
      <c r="L10" s="53"/>
      <c r="M10" s="54"/>
      <c r="N10" s="365"/>
      <c r="O10" s="111"/>
      <c r="P10" s="366"/>
      <c r="Q10" s="367"/>
      <c r="R10" s="94"/>
    </row>
    <row r="11" spans="1:18" ht="21" customHeight="1">
      <c r="A11" s="80">
        <v>3</v>
      </c>
      <c r="B11" s="81" t="s">
        <v>1076</v>
      </c>
      <c r="C11" s="369"/>
      <c r="D11" s="368"/>
      <c r="E11" s="62"/>
      <c r="F11" s="62"/>
      <c r="G11" s="62"/>
      <c r="H11" s="84"/>
      <c r="I11" s="64"/>
      <c r="J11" s="85">
        <f>地業!$J$45</f>
        <v>0</v>
      </c>
      <c r="K11" s="40"/>
      <c r="L11" s="311"/>
      <c r="M11" s="68"/>
      <c r="N11" s="365"/>
      <c r="O11" s="111"/>
      <c r="P11" s="366"/>
      <c r="Q11" s="367"/>
      <c r="R11" s="94"/>
    </row>
    <row r="12" spans="1:18" ht="21" customHeight="1">
      <c r="A12" s="17"/>
      <c r="B12" s="272"/>
      <c r="C12" s="48"/>
      <c r="D12" s="91"/>
      <c r="E12" s="89"/>
      <c r="F12" s="89"/>
      <c r="G12" s="89"/>
      <c r="H12" s="94"/>
      <c r="I12" s="76"/>
      <c r="J12" s="77"/>
      <c r="K12" s="25"/>
      <c r="L12" s="53"/>
      <c r="M12" s="54"/>
      <c r="N12" s="92"/>
      <c r="O12" s="56"/>
      <c r="P12" s="79"/>
      <c r="Q12" s="31"/>
      <c r="R12" s="58"/>
    </row>
    <row r="13" spans="1:18" ht="21" customHeight="1">
      <c r="A13" s="13">
        <v>4</v>
      </c>
      <c r="B13" s="81" t="s">
        <v>145</v>
      </c>
      <c r="C13" s="60"/>
      <c r="D13" s="61"/>
      <c r="E13" s="62"/>
      <c r="F13" s="62"/>
      <c r="G13" s="62"/>
      <c r="H13" s="84"/>
      <c r="I13" s="64"/>
      <c r="J13" s="85">
        <f>コン!$J$45</f>
        <v>0</v>
      </c>
      <c r="K13" s="40"/>
      <c r="L13" s="67"/>
      <c r="M13" s="68"/>
      <c r="N13" s="69"/>
      <c r="O13" s="86"/>
      <c r="P13" s="93"/>
      <c r="Q13" s="46"/>
      <c r="R13" s="37"/>
    </row>
    <row r="14" spans="1:18" ht="21" customHeight="1">
      <c r="A14" s="18"/>
      <c r="B14" s="72"/>
      <c r="C14" s="48"/>
      <c r="D14" s="91"/>
      <c r="E14" s="89"/>
      <c r="F14" s="89"/>
      <c r="G14" s="89"/>
      <c r="H14" s="94"/>
      <c r="I14" s="76"/>
      <c r="J14" s="77"/>
      <c r="K14" s="25"/>
      <c r="L14" s="53"/>
      <c r="M14" s="54"/>
      <c r="N14" s="92"/>
      <c r="O14" s="56"/>
      <c r="P14" s="79"/>
      <c r="Q14" s="31"/>
      <c r="R14" s="58"/>
    </row>
    <row r="15" spans="1:18" ht="21" customHeight="1">
      <c r="A15" s="13">
        <v>5</v>
      </c>
      <c r="B15" s="81" t="s">
        <v>151</v>
      </c>
      <c r="C15" s="60"/>
      <c r="D15" s="61"/>
      <c r="E15" s="62"/>
      <c r="F15" s="62"/>
      <c r="G15" s="62"/>
      <c r="H15" s="37"/>
      <c r="I15" s="64"/>
      <c r="J15" s="85">
        <f>型枠!$J$45</f>
        <v>0</v>
      </c>
      <c r="K15" s="40"/>
      <c r="L15" s="67"/>
      <c r="M15" s="68"/>
      <c r="N15" s="69"/>
      <c r="O15" s="86"/>
      <c r="P15" s="93"/>
      <c r="Q15" s="46"/>
      <c r="R15" s="37"/>
    </row>
    <row r="16" spans="1:18" ht="21" customHeight="1">
      <c r="A16" s="17"/>
      <c r="B16" s="72"/>
      <c r="C16" s="48"/>
      <c r="D16" s="91"/>
      <c r="E16" s="89"/>
      <c r="F16" s="74"/>
      <c r="G16" s="74"/>
      <c r="H16" s="94"/>
      <c r="I16" s="76"/>
      <c r="J16" s="77"/>
      <c r="K16" s="25"/>
      <c r="L16" s="53"/>
      <c r="M16" s="54"/>
      <c r="N16" s="95"/>
      <c r="O16" s="96"/>
      <c r="P16" s="79"/>
      <c r="Q16" s="31"/>
      <c r="R16" s="58"/>
    </row>
    <row r="17" spans="1:18" ht="21" customHeight="1">
      <c r="A17" s="13">
        <v>6</v>
      </c>
      <c r="B17" s="81" t="s">
        <v>156</v>
      </c>
      <c r="C17" s="14"/>
      <c r="D17" s="61"/>
      <c r="E17" s="62"/>
      <c r="F17" s="97"/>
      <c r="G17" s="97"/>
      <c r="H17" s="98"/>
      <c r="I17" s="64"/>
      <c r="J17" s="85">
        <f>鉄筋!$J$45</f>
        <v>0</v>
      </c>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v>7</v>
      </c>
      <c r="B19" s="81" t="s">
        <v>248</v>
      </c>
      <c r="C19" s="60"/>
      <c r="D19" s="61"/>
      <c r="E19" s="62"/>
      <c r="F19" s="97"/>
      <c r="G19" s="97"/>
      <c r="H19" s="100"/>
      <c r="I19" s="64"/>
      <c r="J19" s="85">
        <f>鋼製階段!$J$45</f>
        <v>0</v>
      </c>
      <c r="K19" s="40"/>
      <c r="L19" s="67"/>
      <c r="M19" s="68"/>
      <c r="N19" s="43"/>
      <c r="O19" s="86"/>
      <c r="P19" s="93"/>
      <c r="Q19" s="46"/>
      <c r="R19" s="37"/>
    </row>
    <row r="20" spans="1:18" ht="21" customHeight="1">
      <c r="A20" s="17"/>
      <c r="B20" s="72"/>
      <c r="C20" s="48"/>
      <c r="D20" s="99"/>
      <c r="E20" s="89"/>
      <c r="F20" s="74"/>
      <c r="G20" s="74"/>
      <c r="H20" s="22"/>
      <c r="I20" s="76"/>
      <c r="J20" s="77"/>
      <c r="K20" s="25"/>
      <c r="L20" s="53"/>
      <c r="M20" s="54"/>
      <c r="N20" s="95"/>
      <c r="O20" s="96"/>
      <c r="P20" s="79"/>
      <c r="Q20" s="31"/>
      <c r="R20" s="58"/>
    </row>
    <row r="21" spans="1:18" ht="21" customHeight="1">
      <c r="A21" s="13">
        <v>8</v>
      </c>
      <c r="B21" s="81" t="s">
        <v>130</v>
      </c>
      <c r="C21" s="60"/>
      <c r="D21" s="61"/>
      <c r="E21" s="62"/>
      <c r="F21" s="97"/>
      <c r="G21" s="97"/>
      <c r="H21" s="63"/>
      <c r="I21" s="64"/>
      <c r="J21" s="85">
        <f>防水!$J$45</f>
        <v>0</v>
      </c>
      <c r="K21" s="40"/>
      <c r="L21" s="67"/>
      <c r="M21" s="68"/>
      <c r="N21" s="101"/>
      <c r="O21" s="86"/>
      <c r="P21" s="102"/>
      <c r="Q21" s="46"/>
      <c r="R21" s="37"/>
    </row>
    <row r="22" spans="1:18" ht="21" customHeight="1">
      <c r="A22" s="18"/>
      <c r="B22" s="72"/>
      <c r="C22" s="48"/>
      <c r="D22" s="99"/>
      <c r="E22" s="89"/>
      <c r="F22" s="89"/>
      <c r="G22" s="89"/>
      <c r="H22" s="58"/>
      <c r="I22" s="76"/>
      <c r="J22" s="77"/>
      <c r="K22" s="25"/>
      <c r="L22" s="53"/>
      <c r="M22" s="54"/>
      <c r="N22" s="92"/>
      <c r="O22" s="56"/>
      <c r="P22" s="79"/>
      <c r="Q22" s="31"/>
      <c r="R22" s="58"/>
    </row>
    <row r="23" spans="1:18" ht="21" customHeight="1">
      <c r="A23" s="13">
        <v>9</v>
      </c>
      <c r="B23" s="81" t="s">
        <v>110</v>
      </c>
      <c r="C23" s="60"/>
      <c r="D23" s="61"/>
      <c r="E23" s="62"/>
      <c r="F23" s="62"/>
      <c r="G23" s="62"/>
      <c r="H23" s="37"/>
      <c r="I23" s="64"/>
      <c r="J23" s="85">
        <f>屋根!$J$45</f>
        <v>0</v>
      </c>
      <c r="K23" s="40"/>
      <c r="L23" s="67"/>
      <c r="M23" s="68"/>
      <c r="N23" s="69"/>
      <c r="O23" s="86"/>
      <c r="P23" s="93"/>
      <c r="Q23" s="46"/>
      <c r="R23" s="37"/>
    </row>
    <row r="24" spans="1:18" ht="21" customHeight="1">
      <c r="A24" s="18"/>
      <c r="B24" s="72"/>
      <c r="C24" s="48"/>
      <c r="D24" s="91"/>
      <c r="E24" s="89"/>
      <c r="F24" s="74"/>
      <c r="G24" s="74"/>
      <c r="H24" s="22"/>
      <c r="I24" s="76"/>
      <c r="J24" s="77"/>
      <c r="K24" s="25"/>
      <c r="L24" s="53"/>
      <c r="M24" s="54"/>
      <c r="N24" s="78"/>
      <c r="O24" s="96"/>
      <c r="P24" s="79"/>
      <c r="Q24" s="31"/>
      <c r="R24" s="58"/>
    </row>
    <row r="25" spans="1:18" ht="21" customHeight="1">
      <c r="A25" s="13">
        <v>10</v>
      </c>
      <c r="B25" s="81" t="s">
        <v>280</v>
      </c>
      <c r="C25" s="60"/>
      <c r="D25" s="61"/>
      <c r="E25" s="62"/>
      <c r="F25" s="97"/>
      <c r="G25" s="97"/>
      <c r="H25" s="63"/>
      <c r="I25" s="64"/>
      <c r="J25" s="85">
        <f>断熱!$J$45</f>
        <v>0</v>
      </c>
      <c r="K25" s="40"/>
      <c r="L25" s="67"/>
      <c r="M25" s="68"/>
      <c r="N25" s="43"/>
      <c r="O25" s="86"/>
      <c r="P25" s="93"/>
      <c r="Q25" s="46"/>
      <c r="R25" s="37"/>
    </row>
    <row r="26" spans="1:18" ht="21" customHeight="1">
      <c r="A26" s="17"/>
      <c r="B26" s="72"/>
      <c r="C26" s="48"/>
      <c r="D26" s="99"/>
      <c r="E26" s="89"/>
      <c r="F26" s="74"/>
      <c r="G26" s="74"/>
      <c r="H26" s="22"/>
      <c r="I26" s="76"/>
      <c r="J26" s="77"/>
      <c r="K26" s="25"/>
      <c r="L26" s="53"/>
      <c r="M26" s="54"/>
      <c r="N26" s="78"/>
      <c r="O26" s="96"/>
      <c r="P26" s="79"/>
      <c r="Q26" s="31"/>
      <c r="R26" s="58"/>
    </row>
    <row r="27" spans="1:18" ht="21" customHeight="1">
      <c r="A27" s="13">
        <v>11</v>
      </c>
      <c r="B27" s="104" t="s">
        <v>134</v>
      </c>
      <c r="C27" s="60"/>
      <c r="D27" s="61"/>
      <c r="E27" s="62"/>
      <c r="F27" s="97"/>
      <c r="G27" s="97"/>
      <c r="H27" s="63"/>
      <c r="I27" s="64"/>
      <c r="J27" s="85">
        <f>木工事!$J$265</f>
        <v>0</v>
      </c>
      <c r="K27" s="40"/>
      <c r="L27" s="67"/>
      <c r="M27" s="68"/>
      <c r="N27" s="43"/>
      <c r="O27" s="86"/>
      <c r="P27" s="93"/>
      <c r="Q27" s="46"/>
      <c r="R27" s="37"/>
    </row>
    <row r="28" spans="1:18" ht="21" customHeight="1">
      <c r="A28" s="17"/>
      <c r="B28" s="103"/>
      <c r="C28" s="48"/>
      <c r="D28" s="99"/>
      <c r="E28" s="89"/>
      <c r="F28" s="74"/>
      <c r="G28" s="74"/>
      <c r="H28" s="75"/>
      <c r="I28" s="76"/>
      <c r="J28" s="77"/>
      <c r="K28" s="25"/>
      <c r="L28" s="53"/>
      <c r="M28" s="54"/>
      <c r="N28" s="95"/>
      <c r="O28" s="96"/>
      <c r="P28" s="79"/>
      <c r="Q28" s="31"/>
      <c r="R28" s="58"/>
    </row>
    <row r="29" spans="1:18" ht="21" customHeight="1">
      <c r="A29" s="13">
        <v>12</v>
      </c>
      <c r="B29" s="104" t="s">
        <v>136</v>
      </c>
      <c r="C29" s="60"/>
      <c r="D29" s="61"/>
      <c r="E29" s="62"/>
      <c r="F29" s="97"/>
      <c r="G29" s="97"/>
      <c r="H29" s="84"/>
      <c r="I29" s="64"/>
      <c r="J29" s="85">
        <f>金物!$J$45</f>
        <v>0</v>
      </c>
      <c r="K29" s="40"/>
      <c r="L29" s="67"/>
      <c r="M29" s="68"/>
      <c r="N29" s="105"/>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v>13</v>
      </c>
      <c r="B31" s="104" t="s">
        <v>164</v>
      </c>
      <c r="C31" s="60"/>
      <c r="D31" s="61"/>
      <c r="E31" s="62"/>
      <c r="F31" s="108"/>
      <c r="G31" s="108"/>
      <c r="H31" s="37"/>
      <c r="I31" s="64"/>
      <c r="J31" s="85">
        <f>鋼製建具!$J$133</f>
        <v>0</v>
      </c>
      <c r="K31" s="40"/>
      <c r="L31" s="67"/>
      <c r="M31" s="68"/>
      <c r="N31" s="43"/>
      <c r="O31" s="86"/>
      <c r="P31" s="93"/>
      <c r="Q31" s="46"/>
      <c r="R31" s="37"/>
    </row>
    <row r="32" spans="1:18" ht="21" customHeight="1">
      <c r="A32" s="17"/>
      <c r="B32" s="103"/>
      <c r="C32" s="48"/>
      <c r="D32" s="99"/>
      <c r="E32" s="89"/>
      <c r="F32" s="106"/>
      <c r="G32" s="106"/>
      <c r="H32" s="107"/>
      <c r="I32" s="76"/>
      <c r="J32" s="77"/>
      <c r="K32" s="25"/>
      <c r="L32" s="53"/>
      <c r="M32" s="54"/>
      <c r="N32" s="95"/>
      <c r="O32" s="96"/>
      <c r="P32" s="79"/>
      <c r="Q32" s="31"/>
      <c r="R32" s="58"/>
    </row>
    <row r="33" spans="1:18" ht="21" customHeight="1">
      <c r="A33" s="13">
        <v>14</v>
      </c>
      <c r="B33" s="81" t="s">
        <v>165</v>
      </c>
      <c r="C33" s="60"/>
      <c r="D33" s="61"/>
      <c r="E33" s="62"/>
      <c r="F33" s="108"/>
      <c r="G33" s="108"/>
      <c r="H33" s="37"/>
      <c r="I33" s="64"/>
      <c r="J33" s="85">
        <f>木製建具!$J$45</f>
        <v>0</v>
      </c>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v>15</v>
      </c>
      <c r="B35" s="81" t="s">
        <v>131</v>
      </c>
      <c r="C35" s="60"/>
      <c r="D35" s="61"/>
      <c r="E35" s="62"/>
      <c r="F35" s="108"/>
      <c r="G35" s="108"/>
      <c r="H35" s="37"/>
      <c r="I35" s="64"/>
      <c r="J35" s="85">
        <f>左官!$J$45</f>
        <v>0</v>
      </c>
      <c r="K35" s="40"/>
      <c r="L35" s="67"/>
      <c r="M35" s="68"/>
      <c r="N35" s="43"/>
      <c r="O35" s="86"/>
      <c r="P35" s="93"/>
      <c r="Q35" s="46"/>
      <c r="R35" s="37"/>
    </row>
    <row r="36" spans="1:18" ht="21" customHeight="1">
      <c r="A36" s="17"/>
      <c r="B36" s="103"/>
      <c r="C36" s="48"/>
      <c r="D36" s="99"/>
      <c r="E36" s="89"/>
      <c r="F36" s="106"/>
      <c r="G36" s="106"/>
      <c r="H36" s="58"/>
      <c r="I36" s="76"/>
      <c r="J36" s="77"/>
      <c r="K36" s="25"/>
      <c r="L36" s="53"/>
      <c r="M36" s="54"/>
      <c r="N36" s="95"/>
      <c r="O36" s="96"/>
      <c r="P36" s="79"/>
      <c r="Q36" s="31"/>
      <c r="R36" s="58"/>
    </row>
    <row r="37" spans="1:18" ht="21" customHeight="1">
      <c r="A37" s="13">
        <v>16</v>
      </c>
      <c r="B37" s="104" t="s">
        <v>133</v>
      </c>
      <c r="C37" s="60"/>
      <c r="D37" s="61"/>
      <c r="E37" s="62"/>
      <c r="F37" s="108"/>
      <c r="G37" s="108"/>
      <c r="H37" s="37"/>
      <c r="I37" s="64"/>
      <c r="J37" s="85">
        <f>塗装!$J$45</f>
        <v>0</v>
      </c>
      <c r="K37" s="40"/>
      <c r="L37" s="67"/>
      <c r="M37" s="68"/>
      <c r="N37" s="43"/>
      <c r="O37" s="86"/>
      <c r="P37" s="93"/>
      <c r="Q37" s="46"/>
      <c r="R37" s="37"/>
    </row>
    <row r="38" spans="1:18" ht="21" customHeight="1">
      <c r="A38" s="17"/>
      <c r="B38" s="270"/>
      <c r="C38" s="48"/>
      <c r="D38" s="91"/>
      <c r="E38" s="89"/>
      <c r="F38" s="89"/>
      <c r="G38" s="89"/>
      <c r="H38" s="94"/>
      <c r="I38" s="76"/>
      <c r="J38" s="77"/>
      <c r="K38" s="25"/>
      <c r="L38" s="53"/>
      <c r="M38" s="54"/>
      <c r="N38" s="95"/>
      <c r="O38" s="56"/>
      <c r="P38" s="79"/>
      <c r="Q38" s="31"/>
      <c r="R38" s="58"/>
    </row>
    <row r="39" spans="1:18" ht="21" customHeight="1">
      <c r="A39" s="13">
        <v>17</v>
      </c>
      <c r="B39" s="33" t="s">
        <v>128</v>
      </c>
      <c r="C39" s="60"/>
      <c r="D39" s="61"/>
      <c r="E39" s="62"/>
      <c r="F39" s="62"/>
      <c r="G39" s="62"/>
      <c r="H39" s="98"/>
      <c r="I39" s="64"/>
      <c r="J39" s="85">
        <f>内装!$J$45</f>
        <v>0</v>
      </c>
      <c r="K39" s="40"/>
      <c r="L39" s="67"/>
      <c r="M39" s="68"/>
      <c r="N39" s="43"/>
      <c r="O39" s="86"/>
      <c r="P39" s="93"/>
      <c r="Q39" s="46"/>
      <c r="R39" s="37"/>
    </row>
    <row r="40" spans="1:18" ht="21" customHeight="1">
      <c r="A40" s="17"/>
      <c r="B40" s="269"/>
      <c r="C40" s="48"/>
      <c r="D40" s="99"/>
      <c r="E40" s="89"/>
      <c r="F40" s="89"/>
      <c r="G40" s="89"/>
      <c r="H40" s="94"/>
      <c r="I40" s="76"/>
      <c r="J40" s="77"/>
      <c r="K40" s="25"/>
      <c r="L40" s="53"/>
      <c r="M40" s="54"/>
      <c r="N40" s="95"/>
      <c r="O40" s="56"/>
      <c r="P40" s="79"/>
      <c r="Q40" s="31"/>
      <c r="R40" s="58"/>
    </row>
    <row r="41" spans="1:18" ht="21" customHeight="1">
      <c r="A41" s="13">
        <v>18</v>
      </c>
      <c r="B41" s="59" t="s">
        <v>651</v>
      </c>
      <c r="C41" s="60"/>
      <c r="D41" s="61"/>
      <c r="E41" s="62"/>
      <c r="F41" s="62"/>
      <c r="G41" s="62"/>
      <c r="H41" s="98"/>
      <c r="I41" s="64"/>
      <c r="J41" s="85">
        <f>外壁工事!$J$45</f>
        <v>0</v>
      </c>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31"/>
      <c r="R42" s="58"/>
    </row>
    <row r="43" spans="1:18" ht="21" customHeight="1">
      <c r="A43" s="13">
        <v>19</v>
      </c>
      <c r="B43" s="59" t="s">
        <v>166</v>
      </c>
      <c r="C43" s="60"/>
      <c r="D43" s="61"/>
      <c r="E43" s="62"/>
      <c r="F43" s="108"/>
      <c r="G43" s="108"/>
      <c r="H43" s="100"/>
      <c r="I43" s="64"/>
      <c r="J43" s="85">
        <f>家具!$J$45</f>
        <v>0</v>
      </c>
      <c r="K43" s="40"/>
      <c r="L43" s="67"/>
      <c r="M43" s="68"/>
      <c r="N43" s="43"/>
      <c r="O43" s="86"/>
      <c r="P43" s="93"/>
      <c r="Q43" s="46"/>
      <c r="R43" s="37"/>
    </row>
    <row r="44" spans="1:18" ht="21" customHeight="1">
      <c r="A44" s="17"/>
      <c r="B44" s="72"/>
      <c r="C44" s="48"/>
      <c r="D44" s="99"/>
      <c r="E44" s="89"/>
      <c r="F44" s="106"/>
      <c r="G44" s="106"/>
      <c r="H44" s="22"/>
      <c r="I44" s="76"/>
      <c r="J44" s="77"/>
      <c r="K44" s="25"/>
      <c r="L44" s="53"/>
      <c r="M44" s="54"/>
      <c r="N44" s="95"/>
      <c r="O44" s="56"/>
      <c r="P44" s="79"/>
      <c r="Q44" s="109"/>
      <c r="R44" s="58"/>
    </row>
    <row r="45" spans="1:18" ht="21" customHeight="1" thickBot="1">
      <c r="A45" s="123">
        <v>20</v>
      </c>
      <c r="B45" s="81" t="s">
        <v>138</v>
      </c>
      <c r="C45" s="60"/>
      <c r="D45" s="61"/>
      <c r="E45" s="62"/>
      <c r="F45" s="108"/>
      <c r="G45" s="108"/>
      <c r="H45" s="63"/>
      <c r="I45" s="64"/>
      <c r="J45" s="85">
        <f>雑!$J$45</f>
        <v>0</v>
      </c>
      <c r="K45" s="40"/>
      <c r="L45" s="110"/>
      <c r="M45" s="54"/>
      <c r="N45" s="101"/>
      <c r="O45" s="111"/>
      <c r="P45" s="102"/>
      <c r="Q45" s="112"/>
      <c r="R45" s="94"/>
    </row>
    <row r="46" spans="1:18" ht="21" customHeight="1" thickTop="1">
      <c r="A46" s="275"/>
      <c r="B46" s="72"/>
      <c r="C46" s="113"/>
      <c r="D46" s="114"/>
      <c r="E46" s="115"/>
      <c r="F46" s="116"/>
      <c r="G46" s="116"/>
      <c r="H46" s="117"/>
      <c r="I46" s="118"/>
      <c r="J46" s="119"/>
      <c r="K46" s="120"/>
      <c r="L46" s="121"/>
      <c r="M46" s="122"/>
      <c r="N46" s="92"/>
      <c r="O46" s="56"/>
      <c r="P46" s="79"/>
      <c r="Q46" s="31"/>
      <c r="R46" s="58"/>
    </row>
    <row r="47" spans="1:18" ht="21" customHeight="1" thickBot="1">
      <c r="A47" s="13">
        <v>21</v>
      </c>
      <c r="B47" s="124" t="s">
        <v>167</v>
      </c>
      <c r="C47" s="125"/>
      <c r="D47" s="126"/>
      <c r="E47" s="127"/>
      <c r="F47" s="128"/>
      <c r="G47" s="128"/>
      <c r="H47" s="129"/>
      <c r="I47" s="130"/>
      <c r="J47" s="131">
        <f>屋外付帯!$J$353</f>
        <v>0</v>
      </c>
      <c r="K47" s="132"/>
      <c r="L47" s="133"/>
      <c r="M47" s="134"/>
      <c r="N47" s="135"/>
      <c r="O47" s="136"/>
      <c r="P47" s="137"/>
      <c r="Q47" s="138"/>
      <c r="R47" s="139"/>
    </row>
    <row r="48" spans="1:18" ht="21" customHeight="1">
      <c r="A48" s="322"/>
      <c r="B48" s="272"/>
      <c r="C48" s="20"/>
      <c r="D48" s="20"/>
      <c r="E48" s="21"/>
      <c r="F48" s="21"/>
      <c r="G48" s="21"/>
      <c r="H48" s="22"/>
      <c r="I48" s="23"/>
      <c r="J48" s="24"/>
      <c r="K48" s="25"/>
      <c r="L48" s="26"/>
      <c r="M48" s="27"/>
      <c r="N48" s="28"/>
      <c r="O48" s="29"/>
      <c r="P48" s="30"/>
      <c r="Q48" s="31"/>
      <c r="R48" s="32"/>
    </row>
    <row r="49" spans="1:18" ht="21" customHeight="1">
      <c r="A49" s="13">
        <v>22</v>
      </c>
      <c r="B49" s="81"/>
      <c r="C49" s="34"/>
      <c r="D49" s="35"/>
      <c r="E49" s="36"/>
      <c r="F49" s="36"/>
      <c r="G49" s="36"/>
      <c r="H49" s="37"/>
      <c r="I49" s="38"/>
      <c r="J49" s="39"/>
      <c r="K49" s="40"/>
      <c r="L49" s="41"/>
      <c r="M49" s="42"/>
      <c r="N49" s="43"/>
      <c r="O49" s="44"/>
      <c r="P49" s="45"/>
      <c r="Q49" s="46"/>
      <c r="R49" s="37"/>
    </row>
    <row r="50" spans="1:18" ht="21" customHeight="1">
      <c r="A50" s="71"/>
      <c r="B50" s="47"/>
      <c r="C50" s="48"/>
      <c r="D50" s="49"/>
      <c r="E50" s="50"/>
      <c r="F50" s="50"/>
      <c r="G50" s="50"/>
      <c r="H50" s="22"/>
      <c r="I50" s="51"/>
      <c r="J50" s="52"/>
      <c r="K50" s="25"/>
      <c r="L50" s="53"/>
      <c r="M50" s="54"/>
      <c r="N50" s="55"/>
      <c r="O50" s="56"/>
      <c r="P50" s="57"/>
      <c r="Q50" s="31"/>
      <c r="R50" s="58"/>
    </row>
    <row r="51" spans="1:18" ht="21" customHeight="1">
      <c r="A51" s="80">
        <v>23</v>
      </c>
      <c r="B51" s="81"/>
      <c r="C51" s="60"/>
      <c r="D51" s="61"/>
      <c r="E51" s="62"/>
      <c r="F51" s="62"/>
      <c r="G51" s="62"/>
      <c r="H51" s="63"/>
      <c r="I51" s="64"/>
      <c r="J51" s="39"/>
      <c r="K51" s="66"/>
      <c r="L51" s="67"/>
      <c r="M51" s="68"/>
      <c r="N51" s="69"/>
      <c r="O51" s="44"/>
      <c r="P51" s="70"/>
      <c r="Q51" s="46"/>
      <c r="R51" s="37"/>
    </row>
    <row r="52" spans="1:18" ht="21" customHeight="1">
      <c r="A52" s="71"/>
      <c r="B52" s="72"/>
      <c r="C52" s="16"/>
      <c r="D52" s="73"/>
      <c r="E52" s="74"/>
      <c r="F52" s="74"/>
      <c r="G52" s="74"/>
      <c r="H52" s="75"/>
      <c r="I52" s="140"/>
      <c r="J52" s="116"/>
      <c r="K52" s="25"/>
      <c r="L52" s="53"/>
      <c r="M52" s="54"/>
      <c r="N52" s="78"/>
      <c r="O52" s="56"/>
      <c r="P52" s="79"/>
      <c r="Q52" s="31"/>
      <c r="R52" s="58"/>
    </row>
    <row r="53" spans="1:18" ht="21" customHeight="1">
      <c r="A53" s="80">
        <v>24</v>
      </c>
      <c r="B53" s="81" t="s">
        <v>563</v>
      </c>
      <c r="C53" s="60"/>
      <c r="D53" s="82"/>
      <c r="E53" s="62"/>
      <c r="F53" s="83"/>
      <c r="G53" s="83"/>
      <c r="H53" s="84"/>
      <c r="I53" s="64"/>
      <c r="J53" s="85"/>
      <c r="K53" s="40"/>
      <c r="L53" s="67"/>
      <c r="M53" s="68"/>
      <c r="N53" s="43"/>
      <c r="O53" s="86"/>
      <c r="P53" s="87"/>
      <c r="Q53" s="46"/>
      <c r="R53" s="37"/>
    </row>
    <row r="54" spans="1:18" ht="21" customHeight="1">
      <c r="A54" s="17"/>
      <c r="B54" s="72"/>
      <c r="C54" s="48"/>
      <c r="D54" s="88"/>
      <c r="E54" s="89"/>
      <c r="F54" s="89"/>
      <c r="G54" s="89"/>
      <c r="H54" s="75"/>
      <c r="I54" s="76"/>
      <c r="J54" s="77"/>
      <c r="K54" s="25"/>
      <c r="L54" s="53"/>
      <c r="M54" s="54"/>
      <c r="N54" s="55"/>
      <c r="O54" s="56"/>
      <c r="P54" s="79"/>
      <c r="Q54" s="31"/>
      <c r="R54" s="58"/>
    </row>
    <row r="55" spans="1:18" ht="21" customHeight="1">
      <c r="A55" s="80">
        <v>25</v>
      </c>
      <c r="B55" s="81" t="s">
        <v>180</v>
      </c>
      <c r="C55" s="60"/>
      <c r="D55" s="90"/>
      <c r="E55" s="62"/>
      <c r="F55" s="62"/>
      <c r="G55" s="62"/>
      <c r="H55" s="84"/>
      <c r="I55" s="64"/>
      <c r="J55" s="39">
        <f>INT(D55*I55)</f>
        <v>0</v>
      </c>
      <c r="K55" s="40"/>
      <c r="L55" s="67"/>
      <c r="M55" s="68"/>
      <c r="N55" s="69"/>
      <c r="O55" s="86"/>
      <c r="P55" s="87"/>
      <c r="Q55" s="46"/>
      <c r="R55" s="37"/>
    </row>
    <row r="56" spans="1:18" ht="21" customHeight="1">
      <c r="A56" s="17"/>
      <c r="B56" s="72"/>
      <c r="C56" s="48"/>
      <c r="D56" s="91"/>
      <c r="E56" s="89"/>
      <c r="F56" s="89"/>
      <c r="G56" s="89"/>
      <c r="H56" s="58"/>
      <c r="I56" s="76"/>
      <c r="J56" s="77"/>
      <c r="K56" s="25"/>
      <c r="L56" s="53"/>
      <c r="M56" s="54"/>
      <c r="N56" s="92"/>
      <c r="O56" s="56"/>
      <c r="P56" s="79"/>
      <c r="Q56" s="31"/>
      <c r="R56" s="58"/>
    </row>
    <row r="57" spans="1:18" ht="21" customHeight="1">
      <c r="A57" s="13">
        <v>26</v>
      </c>
      <c r="B57" s="81" t="s">
        <v>666</v>
      </c>
      <c r="C57" s="60"/>
      <c r="D57" s="61"/>
      <c r="E57" s="62"/>
      <c r="F57" s="62"/>
      <c r="G57" s="62"/>
      <c r="H57" s="84"/>
      <c r="I57" s="64"/>
      <c r="J57" s="39">
        <f>INT(D57*I57)</f>
        <v>0</v>
      </c>
      <c r="K57" s="40"/>
      <c r="L57" s="67"/>
      <c r="M57" s="68"/>
      <c r="N57" s="69"/>
      <c r="O57" s="86"/>
      <c r="P57" s="93"/>
      <c r="Q57" s="46"/>
      <c r="R57" s="37"/>
    </row>
    <row r="58" spans="1:18" ht="21" customHeight="1">
      <c r="A58" s="18"/>
      <c r="B58" s="72"/>
      <c r="C58" s="48"/>
      <c r="D58" s="91"/>
      <c r="E58" s="89"/>
      <c r="F58" s="89"/>
      <c r="G58" s="89"/>
      <c r="H58" s="94"/>
      <c r="I58" s="76"/>
      <c r="J58" s="77"/>
      <c r="K58" s="25"/>
      <c r="L58" s="53"/>
      <c r="M58" s="54"/>
      <c r="N58" s="92"/>
      <c r="O58" s="56"/>
      <c r="P58" s="79"/>
      <c r="Q58" s="31"/>
      <c r="R58" s="58"/>
    </row>
    <row r="59" spans="1:18" ht="21" customHeight="1">
      <c r="A59" s="13">
        <v>27</v>
      </c>
      <c r="B59" s="81" t="s">
        <v>667</v>
      </c>
      <c r="C59" s="60"/>
      <c r="D59" s="61"/>
      <c r="E59" s="62"/>
      <c r="F59" s="62"/>
      <c r="G59" s="62"/>
      <c r="H59" s="37"/>
      <c r="I59" s="64"/>
      <c r="J59" s="85">
        <f>INT(D59*I59)</f>
        <v>0</v>
      </c>
      <c r="K59" s="40"/>
      <c r="L59" s="67"/>
      <c r="M59" s="68"/>
      <c r="N59" s="69"/>
      <c r="O59" s="86"/>
      <c r="P59" s="93"/>
      <c r="Q59" s="46"/>
      <c r="R59" s="37"/>
    </row>
    <row r="60" spans="1:18" ht="21" customHeight="1">
      <c r="A60" s="17"/>
      <c r="B60" s="72"/>
      <c r="C60" s="48"/>
      <c r="D60" s="91"/>
      <c r="E60" s="89"/>
      <c r="F60" s="74"/>
      <c r="G60" s="74"/>
      <c r="H60" s="94"/>
      <c r="I60" s="76"/>
      <c r="J60" s="77"/>
      <c r="K60" s="25"/>
      <c r="L60" s="53"/>
      <c r="M60" s="54"/>
      <c r="N60" s="95"/>
      <c r="O60" s="96"/>
      <c r="P60" s="79"/>
      <c r="Q60" s="31"/>
      <c r="R60" s="58"/>
    </row>
    <row r="61" spans="1:18" ht="21" customHeight="1">
      <c r="A61" s="13">
        <v>28</v>
      </c>
      <c r="B61" s="81" t="s">
        <v>668</v>
      </c>
      <c r="C61" s="14"/>
      <c r="D61" s="61"/>
      <c r="E61" s="62"/>
      <c r="F61" s="97"/>
      <c r="G61" s="97"/>
      <c r="H61" s="98"/>
      <c r="I61" s="64"/>
      <c r="J61" s="85">
        <f>INT(D61*I61)</f>
        <v>0</v>
      </c>
      <c r="K61" s="40"/>
      <c r="L61" s="67"/>
      <c r="M61" s="68"/>
      <c r="N61" s="43"/>
      <c r="O61" s="86"/>
      <c r="P61" s="93"/>
      <c r="Q61" s="46"/>
      <c r="R61" s="37"/>
    </row>
    <row r="62" spans="1:18" ht="21" customHeight="1">
      <c r="A62" s="18"/>
      <c r="B62" s="72"/>
      <c r="C62" s="48"/>
      <c r="D62" s="99"/>
      <c r="E62" s="89"/>
      <c r="F62" s="74"/>
      <c r="G62" s="74"/>
      <c r="H62" s="22"/>
      <c r="I62" s="76"/>
      <c r="J62" s="77"/>
      <c r="K62" s="25"/>
      <c r="L62" s="53"/>
      <c r="M62" s="54"/>
      <c r="N62" s="95"/>
      <c r="O62" s="96"/>
      <c r="P62" s="79"/>
      <c r="Q62" s="31"/>
      <c r="R62" s="58"/>
    </row>
    <row r="63" spans="1:18" ht="21" customHeight="1">
      <c r="A63" s="13">
        <v>29</v>
      </c>
      <c r="B63" s="81" t="s">
        <v>669</v>
      </c>
      <c r="C63" s="60"/>
      <c r="D63" s="61"/>
      <c r="E63" s="62"/>
      <c r="F63" s="97"/>
      <c r="G63" s="97"/>
      <c r="H63" s="100"/>
      <c r="I63" s="64"/>
      <c r="J63" s="85">
        <f>INT(D63*I63)</f>
        <v>0</v>
      </c>
      <c r="K63" s="40"/>
      <c r="L63" s="67"/>
      <c r="M63" s="68"/>
      <c r="N63" s="43"/>
      <c r="O63" s="86"/>
      <c r="P63" s="93"/>
      <c r="Q63" s="46"/>
      <c r="R63" s="37"/>
    </row>
    <row r="64" spans="1:18" ht="21" customHeight="1">
      <c r="A64" s="17"/>
      <c r="B64" s="72"/>
      <c r="C64" s="48"/>
      <c r="D64" s="99"/>
      <c r="E64" s="89"/>
      <c r="F64" s="74"/>
      <c r="G64" s="74"/>
      <c r="H64" s="22"/>
      <c r="I64" s="76"/>
      <c r="J64" s="77"/>
      <c r="K64" s="25"/>
      <c r="L64" s="53"/>
      <c r="M64" s="54"/>
      <c r="N64" s="95"/>
      <c r="O64" s="96"/>
      <c r="P64" s="79"/>
      <c r="Q64" s="31"/>
      <c r="R64" s="58"/>
    </row>
    <row r="65" spans="1:18" ht="21" customHeight="1">
      <c r="A65" s="13">
        <v>30</v>
      </c>
      <c r="B65" s="81" t="s">
        <v>670</v>
      </c>
      <c r="C65" s="60"/>
      <c r="D65" s="61"/>
      <c r="E65" s="62"/>
      <c r="F65" s="97"/>
      <c r="G65" s="97"/>
      <c r="H65" s="63"/>
      <c r="I65" s="64"/>
      <c r="J65" s="85">
        <f>INT(D65*I65)</f>
        <v>0</v>
      </c>
      <c r="K65" s="40"/>
      <c r="L65" s="67"/>
      <c r="M65" s="68"/>
      <c r="N65" s="101"/>
      <c r="O65" s="86"/>
      <c r="P65" s="102"/>
      <c r="Q65" s="46"/>
      <c r="R65" s="37"/>
    </row>
    <row r="66" spans="1:18" ht="21" customHeight="1">
      <c r="A66" s="18"/>
      <c r="B66" s="72"/>
      <c r="C66" s="48"/>
      <c r="D66" s="99"/>
      <c r="E66" s="89"/>
      <c r="F66" s="89"/>
      <c r="G66" s="89"/>
      <c r="H66" s="58"/>
      <c r="I66" s="76"/>
      <c r="J66" s="77"/>
      <c r="K66" s="25"/>
      <c r="L66" s="53"/>
      <c r="M66" s="54"/>
      <c r="N66" s="92"/>
      <c r="O66" s="56"/>
      <c r="P66" s="79"/>
      <c r="Q66" s="31"/>
      <c r="R66" s="58"/>
    </row>
    <row r="67" spans="1:18" ht="21" customHeight="1">
      <c r="A67" s="13">
        <v>31</v>
      </c>
      <c r="B67" s="81" t="s">
        <v>671</v>
      </c>
      <c r="C67" s="60"/>
      <c r="D67" s="61"/>
      <c r="E67" s="62"/>
      <c r="F67" s="62"/>
      <c r="G67" s="62"/>
      <c r="H67" s="37"/>
      <c r="I67" s="64"/>
      <c r="J67" s="85">
        <f>INT(D67*I67)</f>
        <v>0</v>
      </c>
      <c r="K67" s="40"/>
      <c r="L67" s="67"/>
      <c r="M67" s="68"/>
      <c r="N67" s="69"/>
      <c r="O67" s="86"/>
      <c r="P67" s="93"/>
      <c r="Q67" s="46"/>
      <c r="R67" s="37"/>
    </row>
    <row r="68" spans="1:18" ht="21" customHeight="1">
      <c r="A68" s="18"/>
      <c r="B68" s="72"/>
      <c r="C68" s="48"/>
      <c r="D68" s="91"/>
      <c r="E68" s="89"/>
      <c r="F68" s="74"/>
      <c r="G68" s="74"/>
      <c r="H68" s="22"/>
      <c r="I68" s="76"/>
      <c r="J68" s="77"/>
      <c r="K68" s="25"/>
      <c r="L68" s="53"/>
      <c r="M68" s="54"/>
      <c r="N68" s="78"/>
      <c r="O68" s="96"/>
      <c r="P68" s="79"/>
      <c r="Q68" s="31"/>
      <c r="R68" s="58"/>
    </row>
    <row r="69" spans="1:18" ht="21" customHeight="1">
      <c r="A69" s="13">
        <v>32</v>
      </c>
      <c r="B69" s="81" t="s">
        <v>672</v>
      </c>
      <c r="C69" s="60"/>
      <c r="D69" s="61"/>
      <c r="E69" s="62"/>
      <c r="F69" s="97"/>
      <c r="G69" s="97"/>
      <c r="H69" s="63"/>
      <c r="I69" s="64"/>
      <c r="J69" s="85">
        <f>INT(D69*I69)</f>
        <v>0</v>
      </c>
      <c r="K69" s="40"/>
      <c r="L69" s="67"/>
      <c r="M69" s="68"/>
      <c r="N69" s="43"/>
      <c r="O69" s="86"/>
      <c r="P69" s="93"/>
      <c r="Q69" s="46"/>
      <c r="R69" s="37"/>
    </row>
    <row r="70" spans="1:18" ht="21" customHeight="1">
      <c r="A70" s="17"/>
      <c r="B70" s="72"/>
      <c r="C70" s="48"/>
      <c r="D70" s="99"/>
      <c r="E70" s="89"/>
      <c r="F70" s="74"/>
      <c r="G70" s="74"/>
      <c r="H70" s="22"/>
      <c r="I70" s="76"/>
      <c r="J70" s="77"/>
      <c r="K70" s="25"/>
      <c r="L70" s="53"/>
      <c r="M70" s="54"/>
      <c r="N70" s="78"/>
      <c r="O70" s="96"/>
      <c r="P70" s="79"/>
      <c r="Q70" s="31"/>
      <c r="R70" s="58"/>
    </row>
    <row r="71" spans="1:18" ht="21" customHeight="1">
      <c r="A71" s="13">
        <v>33</v>
      </c>
      <c r="B71" s="81" t="s">
        <v>674</v>
      </c>
      <c r="C71" s="60"/>
      <c r="D71" s="61"/>
      <c r="E71" s="62"/>
      <c r="F71" s="97"/>
      <c r="G71" s="97"/>
      <c r="H71" s="63"/>
      <c r="I71" s="64"/>
      <c r="J71" s="85">
        <f>INT(D71*I71)</f>
        <v>0</v>
      </c>
      <c r="K71" s="40"/>
      <c r="L71" s="67"/>
      <c r="M71" s="68"/>
      <c r="N71" s="43"/>
      <c r="O71" s="86"/>
      <c r="P71" s="93"/>
      <c r="Q71" s="46"/>
      <c r="R71" s="37"/>
    </row>
    <row r="72" spans="1:18" ht="21" customHeight="1">
      <c r="A72" s="17"/>
      <c r="B72" s="103"/>
      <c r="C72" s="48"/>
      <c r="D72" s="99"/>
      <c r="E72" s="89"/>
      <c r="F72" s="74"/>
      <c r="G72" s="74"/>
      <c r="H72" s="75"/>
      <c r="I72" s="76"/>
      <c r="J72" s="77"/>
      <c r="K72" s="25"/>
      <c r="L72" s="53"/>
      <c r="M72" s="54"/>
      <c r="N72" s="95"/>
      <c r="O72" s="96"/>
      <c r="P72" s="79"/>
      <c r="Q72" s="31"/>
      <c r="R72" s="58"/>
    </row>
    <row r="73" spans="1:18" ht="21" customHeight="1">
      <c r="A73" s="13">
        <v>34</v>
      </c>
      <c r="B73" s="104"/>
      <c r="C73" s="60"/>
      <c r="D73" s="61"/>
      <c r="E73" s="62"/>
      <c r="F73" s="97"/>
      <c r="G73" s="97"/>
      <c r="H73" s="84"/>
      <c r="I73" s="64"/>
      <c r="J73" s="85"/>
      <c r="K73" s="40"/>
      <c r="L73" s="67"/>
      <c r="M73" s="68"/>
      <c r="N73" s="105"/>
      <c r="O73" s="86"/>
      <c r="P73" s="93"/>
      <c r="Q73" s="46"/>
      <c r="R73" s="37"/>
    </row>
    <row r="74" spans="1:18" ht="21" customHeight="1">
      <c r="A74" s="17"/>
      <c r="B74" s="103"/>
      <c r="C74" s="48"/>
      <c r="D74" s="99"/>
      <c r="E74" s="89"/>
      <c r="F74" s="106"/>
      <c r="G74" s="106"/>
      <c r="H74" s="107"/>
      <c r="I74" s="76"/>
      <c r="J74" s="77"/>
      <c r="K74" s="25"/>
      <c r="L74" s="53"/>
      <c r="M74" s="54"/>
      <c r="N74" s="95"/>
      <c r="O74" s="96"/>
      <c r="P74" s="79"/>
      <c r="Q74" s="31"/>
      <c r="R74" s="58"/>
    </row>
    <row r="75" spans="1:18" ht="21" customHeight="1">
      <c r="A75" s="13">
        <v>35</v>
      </c>
      <c r="B75" s="104" t="s">
        <v>673</v>
      </c>
      <c r="C75" s="60"/>
      <c r="D75" s="61"/>
      <c r="E75" s="62"/>
      <c r="F75" s="108"/>
      <c r="G75" s="108"/>
      <c r="H75" s="37"/>
      <c r="I75" s="64"/>
      <c r="J75" s="85">
        <f>INT(D75*I75)</f>
        <v>0</v>
      </c>
      <c r="K75" s="40"/>
      <c r="L75" s="67"/>
      <c r="M75" s="68"/>
      <c r="N75" s="43"/>
      <c r="O75" s="86"/>
      <c r="P75" s="93"/>
      <c r="Q75" s="46"/>
      <c r="R75" s="37"/>
    </row>
    <row r="76" spans="1:18" ht="21" customHeight="1">
      <c r="A76" s="17"/>
      <c r="B76" s="103"/>
      <c r="C76" s="48"/>
      <c r="D76" s="99"/>
      <c r="E76" s="89"/>
      <c r="F76" s="106"/>
      <c r="G76" s="106"/>
      <c r="H76" s="107"/>
      <c r="I76" s="76"/>
      <c r="J76" s="77"/>
      <c r="K76" s="25"/>
      <c r="L76" s="53"/>
      <c r="M76" s="54"/>
      <c r="N76" s="95"/>
      <c r="O76" s="96"/>
      <c r="P76" s="79"/>
      <c r="Q76" s="31"/>
      <c r="R76" s="58"/>
    </row>
    <row r="77" spans="1:18" ht="21" customHeight="1">
      <c r="A77" s="13">
        <v>36</v>
      </c>
      <c r="B77" s="104" t="s">
        <v>675</v>
      </c>
      <c r="C77" s="60"/>
      <c r="D77" s="61"/>
      <c r="E77" s="62"/>
      <c r="F77" s="108"/>
      <c r="G77" s="108"/>
      <c r="H77" s="37"/>
      <c r="I77" s="64"/>
      <c r="J77" s="85">
        <f>INT(D77*I77)</f>
        <v>0</v>
      </c>
      <c r="K77" s="40"/>
      <c r="L77" s="67"/>
      <c r="M77" s="68"/>
      <c r="N77" s="43"/>
      <c r="O77" s="86"/>
      <c r="P77" s="93"/>
      <c r="Q77" s="46"/>
      <c r="R77" s="37"/>
    </row>
    <row r="78" spans="1:18" ht="21" customHeight="1">
      <c r="A78" s="17"/>
      <c r="B78" s="103"/>
      <c r="C78" s="48"/>
      <c r="D78" s="99"/>
      <c r="E78" s="89"/>
      <c r="F78" s="106"/>
      <c r="G78" s="106"/>
      <c r="H78" s="58"/>
      <c r="I78" s="76"/>
      <c r="J78" s="77"/>
      <c r="K78" s="25"/>
      <c r="L78" s="53"/>
      <c r="M78" s="54"/>
      <c r="N78" s="95"/>
      <c r="O78" s="96"/>
      <c r="P78" s="79"/>
      <c r="Q78" s="31"/>
      <c r="R78" s="58"/>
    </row>
    <row r="79" spans="1:18" ht="21" customHeight="1">
      <c r="A79" s="13">
        <v>37</v>
      </c>
      <c r="B79" s="104" t="s">
        <v>676</v>
      </c>
      <c r="C79" s="60"/>
      <c r="D79" s="61"/>
      <c r="E79" s="62"/>
      <c r="F79" s="108"/>
      <c r="G79" s="108"/>
      <c r="H79" s="37"/>
      <c r="I79" s="64"/>
      <c r="J79" s="85">
        <f>INT(D79*I79)</f>
        <v>0</v>
      </c>
      <c r="K79" s="40"/>
      <c r="L79" s="67"/>
      <c r="M79" s="68"/>
      <c r="N79" s="43"/>
      <c r="O79" s="86"/>
      <c r="P79" s="93"/>
      <c r="Q79" s="46"/>
      <c r="R79" s="37"/>
    </row>
    <row r="80" spans="1:18" ht="21" customHeight="1">
      <c r="A80" s="17"/>
      <c r="B80" s="103"/>
      <c r="C80" s="48"/>
      <c r="D80" s="99"/>
      <c r="E80" s="89"/>
      <c r="F80" s="106"/>
      <c r="G80" s="106"/>
      <c r="H80" s="58"/>
      <c r="I80" s="76"/>
      <c r="J80" s="77"/>
      <c r="K80" s="25"/>
      <c r="L80" s="53"/>
      <c r="M80" s="54"/>
      <c r="N80" s="95"/>
      <c r="O80" s="96"/>
      <c r="P80" s="79"/>
      <c r="Q80" s="31"/>
      <c r="R80" s="58"/>
    </row>
    <row r="81" spans="1:18" ht="21" customHeight="1">
      <c r="A81" s="13">
        <v>38</v>
      </c>
      <c r="B81" s="104" t="s">
        <v>677</v>
      </c>
      <c r="C81" s="60"/>
      <c r="D81" s="61"/>
      <c r="E81" s="62"/>
      <c r="F81" s="108"/>
      <c r="G81" s="108"/>
      <c r="H81" s="37"/>
      <c r="I81" s="64"/>
      <c r="J81" s="85">
        <f>INT(D81*I81)</f>
        <v>0</v>
      </c>
      <c r="K81" s="40"/>
      <c r="L81" s="67"/>
      <c r="M81" s="68"/>
      <c r="N81" s="43"/>
      <c r="O81" s="86"/>
      <c r="P81" s="93"/>
      <c r="Q81" s="46"/>
      <c r="R81" s="37"/>
    </row>
    <row r="82" spans="1:18" ht="21" customHeight="1">
      <c r="A82" s="17"/>
      <c r="B82" s="72"/>
      <c r="C82" s="48"/>
      <c r="D82" s="91"/>
      <c r="E82" s="89"/>
      <c r="F82" s="89"/>
      <c r="G82" s="89"/>
      <c r="H82" s="94"/>
      <c r="I82" s="76"/>
      <c r="J82" s="77"/>
      <c r="K82" s="25"/>
      <c r="L82" s="53"/>
      <c r="M82" s="54"/>
      <c r="N82" s="95"/>
      <c r="O82" s="56"/>
      <c r="P82" s="79"/>
      <c r="Q82" s="31"/>
      <c r="R82" s="58"/>
    </row>
    <row r="83" spans="1:18" ht="21" customHeight="1">
      <c r="A83" s="13">
        <v>39</v>
      </c>
      <c r="B83" s="81" t="s">
        <v>678</v>
      </c>
      <c r="C83" s="60"/>
      <c r="D83" s="61"/>
      <c r="E83" s="62"/>
      <c r="F83" s="62"/>
      <c r="G83" s="62"/>
      <c r="H83" s="98"/>
      <c r="I83" s="64"/>
      <c r="J83" s="85">
        <f>INT(D83*I83)</f>
        <v>0</v>
      </c>
      <c r="K83" s="40"/>
      <c r="L83" s="67"/>
      <c r="M83" s="68"/>
      <c r="N83" s="43"/>
      <c r="O83" s="86"/>
      <c r="P83" s="93"/>
      <c r="Q83" s="46"/>
      <c r="R83" s="37"/>
    </row>
    <row r="84" spans="1:18" ht="21" customHeight="1">
      <c r="A84" s="17"/>
      <c r="B84" s="72"/>
      <c r="C84" s="48"/>
      <c r="D84" s="99"/>
      <c r="E84" s="89"/>
      <c r="F84" s="89"/>
      <c r="G84" s="89"/>
      <c r="H84" s="94"/>
      <c r="I84" s="76"/>
      <c r="J84" s="77"/>
      <c r="K84" s="25"/>
      <c r="L84" s="53"/>
      <c r="M84" s="54"/>
      <c r="N84" s="95"/>
      <c r="O84" s="56"/>
      <c r="P84" s="79"/>
      <c r="Q84" s="31"/>
      <c r="R84" s="58"/>
    </row>
    <row r="85" spans="1:18" ht="21" customHeight="1">
      <c r="A85" s="13">
        <v>40</v>
      </c>
      <c r="B85" s="81" t="s">
        <v>679</v>
      </c>
      <c r="C85" s="60"/>
      <c r="D85" s="61"/>
      <c r="E85" s="62"/>
      <c r="F85" s="62"/>
      <c r="G85" s="62"/>
      <c r="H85" s="98"/>
      <c r="I85" s="64"/>
      <c r="J85" s="85">
        <f>INT(D85*I85)</f>
        <v>0</v>
      </c>
      <c r="K85" s="40"/>
      <c r="L85" s="67"/>
      <c r="M85" s="68"/>
      <c r="N85" s="43"/>
      <c r="O85" s="86"/>
      <c r="P85" s="93"/>
      <c r="Q85" s="46"/>
      <c r="R85" s="37"/>
    </row>
    <row r="86" spans="1:18" ht="21" customHeight="1">
      <c r="A86" s="17"/>
      <c r="B86" s="72"/>
      <c r="C86" s="48"/>
      <c r="D86" s="99"/>
      <c r="E86" s="89"/>
      <c r="F86" s="106"/>
      <c r="G86" s="106"/>
      <c r="H86" s="22"/>
      <c r="I86" s="76"/>
      <c r="J86" s="77"/>
      <c r="K86" s="25"/>
      <c r="L86" s="53"/>
      <c r="M86" s="54"/>
      <c r="N86" s="95"/>
      <c r="O86" s="56"/>
      <c r="P86" s="79"/>
      <c r="Q86" s="31"/>
      <c r="R86" s="58"/>
    </row>
    <row r="87" spans="1:18" ht="21" customHeight="1">
      <c r="A87" s="13">
        <v>41</v>
      </c>
      <c r="B87" s="81" t="s">
        <v>680</v>
      </c>
      <c r="C87" s="60"/>
      <c r="D87" s="61"/>
      <c r="E87" s="62"/>
      <c r="F87" s="108"/>
      <c r="G87" s="108"/>
      <c r="H87" s="100"/>
      <c r="I87" s="64"/>
      <c r="J87" s="85">
        <f>INT(D87*I87)</f>
        <v>0</v>
      </c>
      <c r="K87" s="40"/>
      <c r="L87" s="67"/>
      <c r="M87" s="68"/>
      <c r="N87" s="43"/>
      <c r="O87" s="86"/>
      <c r="P87" s="93"/>
      <c r="Q87" s="46"/>
      <c r="R87" s="37"/>
    </row>
    <row r="88" spans="1:18" ht="21" customHeight="1">
      <c r="A88" s="17"/>
      <c r="B88" s="72"/>
      <c r="C88" s="48"/>
      <c r="D88" s="99"/>
      <c r="E88" s="89"/>
      <c r="F88" s="106"/>
      <c r="G88" s="106"/>
      <c r="H88" s="22"/>
      <c r="I88" s="76"/>
      <c r="J88" s="77"/>
      <c r="K88" s="25"/>
      <c r="L88" s="53"/>
      <c r="M88" s="54"/>
      <c r="N88" s="95"/>
      <c r="O88" s="56"/>
      <c r="P88" s="79"/>
      <c r="Q88" s="109"/>
      <c r="R88" s="58"/>
    </row>
    <row r="89" spans="1:18" ht="21" customHeight="1" thickBot="1">
      <c r="A89" s="123">
        <v>42</v>
      </c>
      <c r="B89" s="81"/>
      <c r="C89" s="60"/>
      <c r="D89" s="61"/>
      <c r="E89" s="62"/>
      <c r="F89" s="108"/>
      <c r="G89" s="108"/>
      <c r="H89" s="63"/>
      <c r="I89" s="64"/>
      <c r="J89" s="85">
        <f>INT(D89*I89)</f>
        <v>0</v>
      </c>
      <c r="K89" s="40"/>
      <c r="L89" s="110"/>
      <c r="M89" s="54"/>
      <c r="N89" s="101"/>
      <c r="O89" s="111"/>
      <c r="P89" s="102"/>
      <c r="Q89" s="112"/>
      <c r="R89" s="94"/>
    </row>
    <row r="90" spans="1:18" ht="21" customHeight="1" thickTop="1">
      <c r="A90" s="275"/>
      <c r="B90" s="72"/>
      <c r="C90" s="113"/>
      <c r="D90" s="114"/>
      <c r="E90" s="115"/>
      <c r="F90" s="116"/>
      <c r="G90" s="116"/>
      <c r="H90" s="117"/>
      <c r="I90" s="118"/>
      <c r="J90" s="119"/>
      <c r="K90" s="120"/>
      <c r="L90" s="121"/>
      <c r="M90" s="122"/>
      <c r="N90" s="92"/>
      <c r="O90" s="56"/>
      <c r="P90" s="79"/>
      <c r="Q90" s="31"/>
      <c r="R90" s="58"/>
    </row>
    <row r="91" spans="1:18" ht="21" customHeight="1" thickBot="1">
      <c r="A91" s="13">
        <v>21</v>
      </c>
      <c r="B91" s="141" t="s">
        <v>18</v>
      </c>
      <c r="C91" s="125"/>
      <c r="D91" s="126"/>
      <c r="E91" s="127"/>
      <c r="F91" s="128"/>
      <c r="G91" s="128"/>
      <c r="H91" s="129"/>
      <c r="I91" s="130"/>
      <c r="J91" s="131">
        <f>SUM(J52:J89)</f>
        <v>0</v>
      </c>
      <c r="K91" s="132"/>
      <c r="L91" s="133"/>
      <c r="M91" s="134"/>
      <c r="N91" s="135"/>
      <c r="O91" s="136"/>
      <c r="P91" s="137"/>
      <c r="Q91" s="138"/>
      <c r="R91" s="139"/>
    </row>
    <row r="92" spans="1:18" ht="21" customHeight="1">
      <c r="A92" s="17"/>
      <c r="B92" s="19"/>
      <c r="C92" s="20"/>
      <c r="D92" s="20"/>
      <c r="E92" s="21"/>
      <c r="F92" s="21"/>
      <c r="G92" s="21"/>
      <c r="H92" s="22"/>
      <c r="I92" s="23"/>
      <c r="J92" s="24"/>
      <c r="K92" s="25"/>
      <c r="L92" s="26"/>
      <c r="M92" s="27"/>
      <c r="N92" s="28"/>
      <c r="O92" s="29"/>
      <c r="P92" s="30"/>
      <c r="Q92" s="31"/>
      <c r="R92" s="32"/>
    </row>
    <row r="93" spans="1:18" ht="21" customHeight="1">
      <c r="A93" s="13">
        <v>22</v>
      </c>
      <c r="B93" s="33"/>
      <c r="C93" s="34"/>
      <c r="D93" s="35"/>
      <c r="E93" s="36"/>
      <c r="F93" s="36"/>
      <c r="G93" s="36"/>
      <c r="H93" s="37"/>
      <c r="I93" s="38"/>
      <c r="J93" s="39">
        <f>INT(D93*I93)</f>
        <v>0</v>
      </c>
      <c r="K93" s="40"/>
      <c r="L93" s="41"/>
      <c r="M93" s="42"/>
      <c r="N93" s="43"/>
      <c r="O93" s="44"/>
      <c r="P93" s="45"/>
      <c r="Q93" s="46"/>
      <c r="R93" s="37"/>
    </row>
    <row r="94" spans="1:18" ht="21" customHeight="1">
      <c r="A94" s="17"/>
      <c r="B94" s="47"/>
      <c r="C94" s="48"/>
      <c r="D94" s="49"/>
      <c r="E94" s="50"/>
      <c r="F94" s="50"/>
      <c r="G94" s="50"/>
      <c r="H94" s="22"/>
      <c r="I94" s="51"/>
      <c r="J94" s="52"/>
      <c r="K94" s="25"/>
      <c r="L94" s="53"/>
      <c r="M94" s="54"/>
      <c r="N94" s="55"/>
      <c r="O94" s="56"/>
      <c r="P94" s="57"/>
      <c r="Q94" s="31"/>
      <c r="R94" s="58"/>
    </row>
    <row r="95" spans="1:18" ht="21" customHeight="1">
      <c r="A95" s="13">
        <v>23</v>
      </c>
      <c r="B95" s="59"/>
      <c r="C95" s="60"/>
      <c r="D95" s="61"/>
      <c r="E95" s="62"/>
      <c r="F95" s="62"/>
      <c r="G95" s="62"/>
      <c r="H95" s="63"/>
      <c r="I95" s="64"/>
      <c r="J95" s="85">
        <f>雑!$J$45</f>
        <v>0</v>
      </c>
      <c r="K95" s="66"/>
      <c r="L95" s="67"/>
      <c r="M95" s="68"/>
      <c r="N95" s="69"/>
      <c r="O95" s="44"/>
      <c r="P95" s="70"/>
      <c r="Q95" s="46"/>
      <c r="R95" s="37"/>
    </row>
    <row r="96" spans="1:18" ht="21" customHeight="1">
      <c r="A96" s="17"/>
      <c r="B96" s="72"/>
      <c r="C96" s="16"/>
      <c r="D96" s="73"/>
      <c r="E96" s="74"/>
      <c r="F96" s="74"/>
      <c r="G96" s="74"/>
      <c r="H96" s="75"/>
      <c r="I96" s="140"/>
      <c r="J96" s="116"/>
      <c r="K96" s="25"/>
      <c r="L96" s="53"/>
      <c r="M96" s="54"/>
      <c r="N96" s="78"/>
      <c r="O96" s="56"/>
      <c r="P96" s="79"/>
      <c r="Q96" s="31"/>
      <c r="R96" s="58"/>
    </row>
    <row r="97" spans="1:18" ht="21" customHeight="1">
      <c r="A97" s="13">
        <v>24</v>
      </c>
      <c r="B97" s="81"/>
      <c r="C97" s="60"/>
      <c r="D97" s="82"/>
      <c r="E97" s="62"/>
      <c r="F97" s="83"/>
      <c r="G97" s="83"/>
      <c r="H97" s="84"/>
      <c r="I97" s="64"/>
      <c r="J97" s="85">
        <f>雑!$J$45</f>
        <v>0</v>
      </c>
      <c r="K97" s="40"/>
      <c r="L97" s="67"/>
      <c r="M97" s="68"/>
      <c r="N97" s="43"/>
      <c r="O97" s="86"/>
      <c r="P97" s="87"/>
      <c r="Q97" s="46"/>
      <c r="R97" s="37"/>
    </row>
    <row r="98" spans="1:18" ht="21" customHeight="1">
      <c r="A98" s="17"/>
      <c r="B98" s="72"/>
      <c r="C98" s="48"/>
      <c r="D98" s="88"/>
      <c r="E98" s="89"/>
      <c r="F98" s="89"/>
      <c r="G98" s="89"/>
      <c r="H98" s="75"/>
      <c r="I98" s="76"/>
      <c r="J98" s="77"/>
      <c r="K98" s="25"/>
      <c r="L98" s="53"/>
      <c r="M98" s="54"/>
      <c r="N98" s="55"/>
      <c r="O98" s="56"/>
      <c r="P98" s="79"/>
      <c r="Q98" s="31"/>
      <c r="R98" s="58"/>
    </row>
    <row r="99" spans="1:18" ht="21" customHeight="1">
      <c r="A99" s="13">
        <v>25</v>
      </c>
      <c r="B99" s="81"/>
      <c r="C99" s="60"/>
      <c r="D99" s="90"/>
      <c r="E99" s="62"/>
      <c r="F99" s="62"/>
      <c r="G99" s="62"/>
      <c r="H99" s="84"/>
      <c r="I99" s="64"/>
      <c r="J99" s="85">
        <f>雑!$J$45</f>
        <v>0</v>
      </c>
      <c r="K99" s="40"/>
      <c r="L99" s="67"/>
      <c r="M99" s="68"/>
      <c r="N99" s="69"/>
      <c r="O99" s="86"/>
      <c r="P99" s="87"/>
      <c r="Q99" s="46"/>
      <c r="R99" s="37"/>
    </row>
    <row r="100" spans="1:18" ht="21" customHeight="1">
      <c r="A100" s="17"/>
      <c r="B100" s="72"/>
      <c r="C100" s="48"/>
      <c r="D100" s="91"/>
      <c r="E100" s="89"/>
      <c r="F100" s="89"/>
      <c r="G100" s="89"/>
      <c r="H100" s="58"/>
      <c r="I100" s="76"/>
      <c r="J100" s="77"/>
      <c r="K100" s="25"/>
      <c r="L100" s="53"/>
      <c r="M100" s="54"/>
      <c r="N100" s="92"/>
      <c r="O100" s="56"/>
      <c r="P100" s="79"/>
      <c r="Q100" s="31"/>
      <c r="R100" s="58"/>
    </row>
    <row r="101" spans="1:18" ht="21" customHeight="1">
      <c r="A101" s="13">
        <v>26</v>
      </c>
      <c r="B101" s="81"/>
      <c r="C101" s="60"/>
      <c r="D101" s="61"/>
      <c r="E101" s="62"/>
      <c r="F101" s="62"/>
      <c r="G101" s="62"/>
      <c r="H101" s="84"/>
      <c r="I101" s="64"/>
      <c r="J101" s="85">
        <f>雑!$J$45</f>
        <v>0</v>
      </c>
      <c r="K101" s="40"/>
      <c r="L101" s="67"/>
      <c r="M101" s="68"/>
      <c r="N101" s="69"/>
      <c r="O101" s="86"/>
      <c r="P101" s="93"/>
      <c r="Q101" s="46"/>
      <c r="R101" s="37"/>
    </row>
    <row r="102" spans="1:18" ht="21" customHeight="1">
      <c r="A102" s="18"/>
      <c r="B102" s="72"/>
      <c r="C102" s="48"/>
      <c r="D102" s="91"/>
      <c r="E102" s="89"/>
      <c r="F102" s="89"/>
      <c r="G102" s="89"/>
      <c r="H102" s="94"/>
      <c r="I102" s="76"/>
      <c r="J102" s="77"/>
      <c r="K102" s="25"/>
      <c r="L102" s="53"/>
      <c r="M102" s="54"/>
      <c r="N102" s="92"/>
      <c r="O102" s="56"/>
      <c r="P102" s="79"/>
      <c r="Q102" s="31"/>
      <c r="R102" s="58"/>
    </row>
    <row r="103" spans="1:18" ht="21" customHeight="1">
      <c r="A103" s="13">
        <v>27</v>
      </c>
      <c r="B103" s="81"/>
      <c r="C103" s="60"/>
      <c r="D103" s="61"/>
      <c r="E103" s="62"/>
      <c r="F103" s="62"/>
      <c r="G103" s="62"/>
      <c r="H103" s="37"/>
      <c r="I103" s="64"/>
      <c r="J103" s="85">
        <f>INT(D103*I103)</f>
        <v>0</v>
      </c>
      <c r="K103" s="40"/>
      <c r="L103" s="67"/>
      <c r="M103" s="68"/>
      <c r="N103" s="69"/>
      <c r="O103" s="86"/>
      <c r="P103" s="93"/>
      <c r="Q103" s="46"/>
      <c r="R103" s="37"/>
    </row>
    <row r="104" spans="1:18" ht="21" customHeight="1">
      <c r="A104" s="17"/>
      <c r="B104" s="72"/>
      <c r="C104" s="48"/>
      <c r="D104" s="91"/>
      <c r="E104" s="89"/>
      <c r="F104" s="74"/>
      <c r="G104" s="74"/>
      <c r="H104" s="94"/>
      <c r="I104" s="76"/>
      <c r="J104" s="77"/>
      <c r="K104" s="25"/>
      <c r="L104" s="53"/>
      <c r="M104" s="54"/>
      <c r="N104" s="95"/>
      <c r="O104" s="96"/>
      <c r="P104" s="79"/>
      <c r="Q104" s="31"/>
      <c r="R104" s="58"/>
    </row>
    <row r="105" spans="1:18" ht="21" customHeight="1">
      <c r="A105" s="13">
        <v>28</v>
      </c>
      <c r="B105" s="81"/>
      <c r="C105" s="14"/>
      <c r="D105" s="61"/>
      <c r="E105" s="62"/>
      <c r="F105" s="97"/>
      <c r="G105" s="97"/>
      <c r="H105" s="98"/>
      <c r="I105" s="64"/>
      <c r="J105" s="85">
        <f>INT(D105*I105)</f>
        <v>0</v>
      </c>
      <c r="K105" s="40"/>
      <c r="L105" s="67"/>
      <c r="M105" s="68"/>
      <c r="N105" s="43"/>
      <c r="O105" s="86"/>
      <c r="P105" s="93"/>
      <c r="Q105" s="46"/>
      <c r="R105" s="37"/>
    </row>
    <row r="106" spans="1:18" ht="21" customHeight="1">
      <c r="A106" s="18"/>
      <c r="B106" s="72"/>
      <c r="C106" s="48"/>
      <c r="D106" s="99"/>
      <c r="E106" s="89"/>
      <c r="F106" s="74"/>
      <c r="G106" s="74"/>
      <c r="H106" s="22"/>
      <c r="I106" s="76"/>
      <c r="J106" s="77"/>
      <c r="K106" s="25"/>
      <c r="L106" s="53"/>
      <c r="M106" s="54"/>
      <c r="N106" s="95"/>
      <c r="O106" s="96"/>
      <c r="P106" s="79"/>
      <c r="Q106" s="31"/>
      <c r="R106" s="58"/>
    </row>
    <row r="107" spans="1:18" ht="21" customHeight="1">
      <c r="A107" s="13">
        <v>29</v>
      </c>
      <c r="B107" s="81"/>
      <c r="C107" s="60"/>
      <c r="D107" s="61"/>
      <c r="E107" s="62"/>
      <c r="F107" s="97"/>
      <c r="G107" s="97"/>
      <c r="H107" s="100"/>
      <c r="I107" s="64"/>
      <c r="J107" s="85">
        <f>INT(D107*I107)</f>
        <v>0</v>
      </c>
      <c r="K107" s="40"/>
      <c r="L107" s="67"/>
      <c r="M107" s="68"/>
      <c r="N107" s="43"/>
      <c r="O107" s="86"/>
      <c r="P107" s="93"/>
      <c r="Q107" s="46"/>
      <c r="R107" s="37"/>
    </row>
    <row r="108" spans="1:18" ht="21" customHeight="1">
      <c r="A108" s="17"/>
      <c r="B108" s="72"/>
      <c r="C108" s="48"/>
      <c r="D108" s="99"/>
      <c r="E108" s="89"/>
      <c r="F108" s="74"/>
      <c r="G108" s="74"/>
      <c r="H108" s="22"/>
      <c r="I108" s="76"/>
      <c r="J108" s="77"/>
      <c r="K108" s="25"/>
      <c r="L108" s="53"/>
      <c r="M108" s="54"/>
      <c r="N108" s="95"/>
      <c r="O108" s="96"/>
      <c r="P108" s="79"/>
      <c r="Q108" s="31"/>
      <c r="R108" s="58"/>
    </row>
    <row r="109" spans="1:18" ht="21" customHeight="1">
      <c r="A109" s="13">
        <v>30</v>
      </c>
      <c r="B109" s="81"/>
      <c r="C109" s="60"/>
      <c r="D109" s="61"/>
      <c r="E109" s="62"/>
      <c r="F109" s="97"/>
      <c r="G109" s="97"/>
      <c r="H109" s="63"/>
      <c r="I109" s="64"/>
      <c r="J109" s="85">
        <f>INT(D109*I109)</f>
        <v>0</v>
      </c>
      <c r="K109" s="40"/>
      <c r="L109" s="67"/>
      <c r="M109" s="68"/>
      <c r="N109" s="101"/>
      <c r="O109" s="86"/>
      <c r="P109" s="102"/>
      <c r="Q109" s="46"/>
      <c r="R109" s="37"/>
    </row>
    <row r="110" spans="1:18" ht="21" customHeight="1">
      <c r="A110" s="18"/>
      <c r="B110" s="72"/>
      <c r="C110" s="48"/>
      <c r="D110" s="99"/>
      <c r="E110" s="89"/>
      <c r="F110" s="89"/>
      <c r="G110" s="89"/>
      <c r="H110" s="58"/>
      <c r="I110" s="76"/>
      <c r="J110" s="77"/>
      <c r="K110" s="25"/>
      <c r="L110" s="53"/>
      <c r="M110" s="54"/>
      <c r="N110" s="92"/>
      <c r="O110" s="56"/>
      <c r="P110" s="79"/>
      <c r="Q110" s="31"/>
      <c r="R110" s="58"/>
    </row>
    <row r="111" spans="1:18" ht="21" customHeight="1">
      <c r="A111" s="13">
        <v>31</v>
      </c>
      <c r="B111" s="81"/>
      <c r="C111" s="60"/>
      <c r="D111" s="61"/>
      <c r="E111" s="62"/>
      <c r="F111" s="62"/>
      <c r="G111" s="62"/>
      <c r="H111" s="37"/>
      <c r="I111" s="64"/>
      <c r="J111" s="85">
        <f>INT(D111*I111)</f>
        <v>0</v>
      </c>
      <c r="K111" s="40"/>
      <c r="L111" s="67"/>
      <c r="M111" s="68"/>
      <c r="N111" s="69"/>
      <c r="O111" s="86"/>
      <c r="P111" s="93"/>
      <c r="Q111" s="46"/>
      <c r="R111" s="37"/>
    </row>
    <row r="112" spans="1:18" ht="21" customHeight="1">
      <c r="A112" s="18"/>
      <c r="B112" s="72"/>
      <c r="C112" s="48"/>
      <c r="D112" s="91"/>
      <c r="E112" s="89"/>
      <c r="F112" s="74"/>
      <c r="G112" s="74"/>
      <c r="H112" s="22"/>
      <c r="I112" s="76"/>
      <c r="J112" s="77"/>
      <c r="K112" s="25"/>
      <c r="L112" s="53"/>
      <c r="M112" s="54"/>
      <c r="N112" s="78"/>
      <c r="O112" s="96"/>
      <c r="P112" s="79"/>
      <c r="Q112" s="31"/>
      <c r="R112" s="58"/>
    </row>
    <row r="113" spans="1:18" ht="21" customHeight="1">
      <c r="A113" s="13">
        <v>32</v>
      </c>
      <c r="B113" s="81"/>
      <c r="C113" s="60"/>
      <c r="D113" s="61"/>
      <c r="E113" s="62"/>
      <c r="F113" s="97"/>
      <c r="G113" s="97"/>
      <c r="H113" s="63"/>
      <c r="I113" s="64"/>
      <c r="J113" s="85">
        <f>INT(D113*I113)</f>
        <v>0</v>
      </c>
      <c r="K113" s="40"/>
      <c r="L113" s="67"/>
      <c r="M113" s="68"/>
      <c r="N113" s="43"/>
      <c r="O113" s="86"/>
      <c r="P113" s="93"/>
      <c r="Q113" s="46"/>
      <c r="R113" s="37"/>
    </row>
    <row r="114" spans="1:18" ht="21" customHeight="1">
      <c r="A114" s="17"/>
      <c r="B114" s="72"/>
      <c r="C114" s="48"/>
      <c r="D114" s="99"/>
      <c r="E114" s="89"/>
      <c r="F114" s="74"/>
      <c r="G114" s="74"/>
      <c r="H114" s="22"/>
      <c r="I114" s="76"/>
      <c r="J114" s="77"/>
      <c r="K114" s="25"/>
      <c r="L114" s="53"/>
      <c r="M114" s="54"/>
      <c r="N114" s="78"/>
      <c r="O114" s="96"/>
      <c r="P114" s="79"/>
      <c r="Q114" s="31"/>
      <c r="R114" s="58"/>
    </row>
    <row r="115" spans="1:18" ht="21" customHeight="1">
      <c r="A115" s="13">
        <v>33</v>
      </c>
      <c r="B115" s="81"/>
      <c r="C115" s="60"/>
      <c r="D115" s="61"/>
      <c r="E115" s="62"/>
      <c r="F115" s="97"/>
      <c r="G115" s="97"/>
      <c r="H115" s="63"/>
      <c r="I115" s="64"/>
      <c r="J115" s="85">
        <f>INT(D115*I115)</f>
        <v>0</v>
      </c>
      <c r="K115" s="40"/>
      <c r="L115" s="67"/>
      <c r="M115" s="68"/>
      <c r="N115" s="43"/>
      <c r="O115" s="86"/>
      <c r="P115" s="93"/>
      <c r="Q115" s="46"/>
      <c r="R115" s="37"/>
    </row>
    <row r="116" spans="1:18" ht="21" customHeight="1">
      <c r="A116" s="17"/>
      <c r="B116" s="103"/>
      <c r="C116" s="48"/>
      <c r="D116" s="99"/>
      <c r="E116" s="89"/>
      <c r="F116" s="74"/>
      <c r="G116" s="74"/>
      <c r="H116" s="75"/>
      <c r="I116" s="76"/>
      <c r="J116" s="77"/>
      <c r="K116" s="25"/>
      <c r="L116" s="53"/>
      <c r="M116" s="54"/>
      <c r="N116" s="95"/>
      <c r="O116" s="96"/>
      <c r="P116" s="79"/>
      <c r="Q116" s="31"/>
      <c r="R116" s="58"/>
    </row>
    <row r="117" spans="1:18" ht="21" customHeight="1">
      <c r="A117" s="13">
        <v>34</v>
      </c>
      <c r="B117" s="104"/>
      <c r="C117" s="60"/>
      <c r="D117" s="61"/>
      <c r="E117" s="62"/>
      <c r="F117" s="97"/>
      <c r="G117" s="97"/>
      <c r="H117" s="84"/>
      <c r="I117" s="64"/>
      <c r="J117" s="85">
        <f>INT(D117*I117)</f>
        <v>0</v>
      </c>
      <c r="K117" s="40"/>
      <c r="L117" s="67"/>
      <c r="M117" s="68"/>
      <c r="N117" s="105"/>
      <c r="O117" s="86"/>
      <c r="P117" s="93"/>
      <c r="Q117" s="46"/>
      <c r="R117" s="37"/>
    </row>
    <row r="118" spans="1:18" ht="21" customHeight="1">
      <c r="A118" s="17"/>
      <c r="B118" s="103"/>
      <c r="C118" s="48"/>
      <c r="D118" s="99"/>
      <c r="E118" s="89"/>
      <c r="F118" s="106"/>
      <c r="G118" s="106"/>
      <c r="H118" s="107"/>
      <c r="I118" s="76"/>
      <c r="J118" s="77"/>
      <c r="K118" s="25"/>
      <c r="L118" s="53"/>
      <c r="M118" s="54"/>
      <c r="N118" s="95"/>
      <c r="O118" s="96"/>
      <c r="P118" s="79"/>
      <c r="Q118" s="31"/>
      <c r="R118" s="58"/>
    </row>
    <row r="119" spans="1:18" ht="21" customHeight="1">
      <c r="A119" s="13">
        <v>35</v>
      </c>
      <c r="B119" s="104"/>
      <c r="C119" s="60"/>
      <c r="D119" s="61"/>
      <c r="E119" s="62"/>
      <c r="F119" s="108"/>
      <c r="G119" s="108"/>
      <c r="H119" s="37"/>
      <c r="I119" s="64"/>
      <c r="J119" s="85">
        <f>INT(D119*I119)</f>
        <v>0</v>
      </c>
      <c r="K119" s="40"/>
      <c r="L119" s="67"/>
      <c r="M119" s="68"/>
      <c r="N119" s="43"/>
      <c r="O119" s="86"/>
      <c r="P119" s="93"/>
      <c r="Q119" s="46"/>
      <c r="R119" s="37"/>
    </row>
    <row r="120" spans="1:18" ht="21" customHeight="1">
      <c r="A120" s="17"/>
      <c r="B120" s="103"/>
      <c r="C120" s="48"/>
      <c r="D120" s="99"/>
      <c r="E120" s="89"/>
      <c r="F120" s="106"/>
      <c r="G120" s="106"/>
      <c r="H120" s="107"/>
      <c r="I120" s="76"/>
      <c r="J120" s="77"/>
      <c r="K120" s="25"/>
      <c r="L120" s="53"/>
      <c r="M120" s="54"/>
      <c r="N120" s="95"/>
      <c r="O120" s="96"/>
      <c r="P120" s="79"/>
      <c r="Q120" s="31"/>
      <c r="R120" s="58"/>
    </row>
    <row r="121" spans="1:18" ht="21" customHeight="1">
      <c r="A121" s="13">
        <v>36</v>
      </c>
      <c r="B121" s="104"/>
      <c r="C121" s="60"/>
      <c r="D121" s="61"/>
      <c r="E121" s="62"/>
      <c r="F121" s="108"/>
      <c r="G121" s="108"/>
      <c r="H121" s="37"/>
      <c r="I121" s="64"/>
      <c r="J121" s="85">
        <f>INT(D121*I121)</f>
        <v>0</v>
      </c>
      <c r="K121" s="40"/>
      <c r="L121" s="67"/>
      <c r="M121" s="68"/>
      <c r="N121" s="43"/>
      <c r="O121" s="86"/>
      <c r="P121" s="93"/>
      <c r="Q121" s="46"/>
      <c r="R121" s="37"/>
    </row>
    <row r="122" spans="1:18" ht="21" customHeight="1">
      <c r="A122" s="17"/>
      <c r="B122" s="103"/>
      <c r="C122" s="48"/>
      <c r="D122" s="99"/>
      <c r="E122" s="89"/>
      <c r="F122" s="106"/>
      <c r="G122" s="106"/>
      <c r="H122" s="58"/>
      <c r="I122" s="76"/>
      <c r="J122" s="77"/>
      <c r="K122" s="25"/>
      <c r="L122" s="53"/>
      <c r="M122" s="54"/>
      <c r="N122" s="95"/>
      <c r="O122" s="96"/>
      <c r="P122" s="79"/>
      <c r="Q122" s="31"/>
      <c r="R122" s="58"/>
    </row>
    <row r="123" spans="1:18" ht="21" customHeight="1">
      <c r="A123" s="13">
        <v>37</v>
      </c>
      <c r="B123" s="104"/>
      <c r="C123" s="60"/>
      <c r="D123" s="61"/>
      <c r="E123" s="62"/>
      <c r="F123" s="108"/>
      <c r="G123" s="108"/>
      <c r="H123" s="37"/>
      <c r="I123" s="64"/>
      <c r="J123" s="85">
        <f>INT(D123*I123)</f>
        <v>0</v>
      </c>
      <c r="K123" s="40"/>
      <c r="L123" s="67"/>
      <c r="M123" s="68"/>
      <c r="N123" s="43"/>
      <c r="O123" s="86"/>
      <c r="P123" s="93"/>
      <c r="Q123" s="46"/>
      <c r="R123" s="37"/>
    </row>
    <row r="124" spans="1:18" ht="21" customHeight="1">
      <c r="A124" s="17"/>
      <c r="B124" s="103"/>
      <c r="C124" s="48"/>
      <c r="D124" s="99"/>
      <c r="E124" s="89"/>
      <c r="F124" s="106"/>
      <c r="G124" s="106"/>
      <c r="H124" s="58"/>
      <c r="I124" s="76"/>
      <c r="J124" s="77"/>
      <c r="K124" s="25"/>
      <c r="L124" s="53"/>
      <c r="M124" s="54"/>
      <c r="N124" s="95"/>
      <c r="O124" s="96"/>
      <c r="P124" s="79"/>
      <c r="Q124" s="31"/>
      <c r="R124" s="58"/>
    </row>
    <row r="125" spans="1:18" ht="21" customHeight="1">
      <c r="A125" s="13">
        <v>38</v>
      </c>
      <c r="B125" s="104"/>
      <c r="C125" s="60"/>
      <c r="D125" s="61"/>
      <c r="E125" s="62"/>
      <c r="F125" s="108"/>
      <c r="G125" s="108"/>
      <c r="H125" s="37"/>
      <c r="I125" s="64"/>
      <c r="J125" s="85">
        <f>INT(D125*I125)</f>
        <v>0</v>
      </c>
      <c r="K125" s="40"/>
      <c r="L125" s="67"/>
      <c r="M125" s="68"/>
      <c r="N125" s="43"/>
      <c r="O125" s="86"/>
      <c r="P125" s="93"/>
      <c r="Q125" s="46"/>
      <c r="R125" s="37"/>
    </row>
    <row r="126" spans="1:18" ht="21" customHeight="1">
      <c r="A126" s="17"/>
      <c r="B126" s="72"/>
      <c r="C126" s="48"/>
      <c r="D126" s="91"/>
      <c r="E126" s="89"/>
      <c r="F126" s="89"/>
      <c r="G126" s="89"/>
      <c r="H126" s="94"/>
      <c r="I126" s="76"/>
      <c r="J126" s="77"/>
      <c r="K126" s="25"/>
      <c r="L126" s="53"/>
      <c r="M126" s="54"/>
      <c r="N126" s="95"/>
      <c r="O126" s="56"/>
      <c r="P126" s="79"/>
      <c r="Q126" s="31"/>
      <c r="R126" s="58"/>
    </row>
    <row r="127" spans="1:18" ht="21" customHeight="1">
      <c r="A127" s="13">
        <v>39</v>
      </c>
      <c r="B127" s="81"/>
      <c r="C127" s="60"/>
      <c r="D127" s="61"/>
      <c r="E127" s="62"/>
      <c r="F127" s="62"/>
      <c r="G127" s="62"/>
      <c r="H127" s="98"/>
      <c r="I127" s="64"/>
      <c r="J127" s="85">
        <f>INT(D127*I127)</f>
        <v>0</v>
      </c>
      <c r="K127" s="40"/>
      <c r="L127" s="67"/>
      <c r="M127" s="68"/>
      <c r="N127" s="43"/>
      <c r="O127" s="86"/>
      <c r="P127" s="93"/>
      <c r="Q127" s="46"/>
      <c r="R127" s="37"/>
    </row>
    <row r="128" spans="1:18" ht="21" customHeight="1">
      <c r="A128" s="17"/>
      <c r="B128" s="72"/>
      <c r="C128" s="48"/>
      <c r="D128" s="99"/>
      <c r="E128" s="89"/>
      <c r="F128" s="89"/>
      <c r="G128" s="89"/>
      <c r="H128" s="94"/>
      <c r="I128" s="76"/>
      <c r="J128" s="77"/>
      <c r="K128" s="25"/>
      <c r="L128" s="53"/>
      <c r="M128" s="54"/>
      <c r="N128" s="95"/>
      <c r="O128" s="56"/>
      <c r="P128" s="79"/>
      <c r="Q128" s="31"/>
      <c r="R128" s="58"/>
    </row>
    <row r="129" spans="1:18" ht="21" customHeight="1">
      <c r="A129" s="13">
        <v>40</v>
      </c>
      <c r="B129" s="81"/>
      <c r="C129" s="60"/>
      <c r="D129" s="61"/>
      <c r="E129" s="62"/>
      <c r="F129" s="62"/>
      <c r="G129" s="62"/>
      <c r="H129" s="98"/>
      <c r="I129" s="64"/>
      <c r="J129" s="85">
        <f>INT(D129*I129)</f>
        <v>0</v>
      </c>
      <c r="K129" s="40"/>
      <c r="L129" s="67"/>
      <c r="M129" s="68"/>
      <c r="N129" s="43"/>
      <c r="O129" s="86"/>
      <c r="P129" s="93"/>
      <c r="Q129" s="46"/>
      <c r="R129" s="37"/>
    </row>
    <row r="130" spans="1:18" ht="21" customHeight="1">
      <c r="A130" s="17"/>
      <c r="B130" s="72"/>
      <c r="C130" s="48"/>
      <c r="D130" s="99"/>
      <c r="E130" s="89"/>
      <c r="F130" s="106"/>
      <c r="G130" s="106"/>
      <c r="H130" s="22"/>
      <c r="I130" s="76"/>
      <c r="J130" s="77"/>
      <c r="K130" s="25"/>
      <c r="L130" s="53"/>
      <c r="M130" s="54"/>
      <c r="N130" s="95"/>
      <c r="O130" s="56"/>
      <c r="P130" s="79"/>
      <c r="Q130" s="31"/>
      <c r="R130" s="58"/>
    </row>
    <row r="131" spans="1:18" ht="21" customHeight="1">
      <c r="A131" s="13">
        <v>41</v>
      </c>
      <c r="B131" s="81"/>
      <c r="C131" s="60"/>
      <c r="D131" s="61"/>
      <c r="E131" s="62"/>
      <c r="F131" s="108"/>
      <c r="G131" s="108"/>
      <c r="H131" s="100"/>
      <c r="I131" s="64"/>
      <c r="J131" s="85">
        <f>INT(D131*I131)</f>
        <v>0</v>
      </c>
      <c r="K131" s="40"/>
      <c r="L131" s="67"/>
      <c r="M131" s="68"/>
      <c r="N131" s="43"/>
      <c r="O131" s="86"/>
      <c r="P131" s="93"/>
      <c r="Q131" s="46"/>
      <c r="R131" s="37"/>
    </row>
    <row r="132" spans="1:18" ht="21" customHeight="1">
      <c r="A132" s="17"/>
      <c r="B132" s="72"/>
      <c r="C132" s="48"/>
      <c r="D132" s="99"/>
      <c r="E132" s="89"/>
      <c r="F132" s="106"/>
      <c r="G132" s="106"/>
      <c r="H132" s="22"/>
      <c r="I132" s="76"/>
      <c r="J132" s="77"/>
      <c r="K132" s="25"/>
      <c r="L132" s="53"/>
      <c r="M132" s="54"/>
      <c r="N132" s="95"/>
      <c r="O132" s="56"/>
      <c r="P132" s="79"/>
      <c r="Q132" s="109"/>
      <c r="R132" s="58"/>
    </row>
    <row r="133" spans="1:18" ht="21" customHeight="1" thickBot="1">
      <c r="A133" s="123">
        <v>42</v>
      </c>
      <c r="B133" s="81"/>
      <c r="C133" s="60"/>
      <c r="D133" s="61"/>
      <c r="E133" s="62"/>
      <c r="F133" s="108"/>
      <c r="G133" s="108"/>
      <c r="H133" s="63"/>
      <c r="I133" s="64"/>
      <c r="J133" s="85">
        <f>INT(D133*I133)</f>
        <v>0</v>
      </c>
      <c r="K133" s="40"/>
      <c r="L133" s="110"/>
      <c r="M133" s="54"/>
      <c r="N133" s="101"/>
      <c r="O133" s="111"/>
      <c r="P133" s="102"/>
      <c r="Q133" s="112"/>
      <c r="R133" s="94"/>
    </row>
    <row r="134" spans="1:18" ht="21" customHeight="1">
      <c r="B134" s="72"/>
      <c r="C134" s="113"/>
      <c r="D134" s="114"/>
      <c r="E134" s="115"/>
      <c r="F134" s="116"/>
      <c r="G134" s="116"/>
      <c r="H134" s="117"/>
      <c r="I134" s="118"/>
      <c r="J134" s="119"/>
      <c r="K134" s="120"/>
      <c r="L134" s="121"/>
      <c r="M134" s="122"/>
      <c r="N134" s="92"/>
      <c r="O134" s="56"/>
      <c r="P134" s="79"/>
      <c r="Q134" s="31"/>
      <c r="R134" s="58"/>
    </row>
    <row r="135" spans="1:18" ht="21" customHeight="1" thickBot="1">
      <c r="B135" s="141" t="s">
        <v>18</v>
      </c>
      <c r="C135" s="125"/>
      <c r="D135" s="126"/>
      <c r="E135" s="127"/>
      <c r="F135" s="128"/>
      <c r="G135" s="128"/>
      <c r="H135" s="129"/>
      <c r="I135" s="130"/>
      <c r="J135" s="131">
        <f>SUM(J96:J133)</f>
        <v>0</v>
      </c>
      <c r="K135" s="132"/>
      <c r="L135" s="133"/>
      <c r="M135" s="134"/>
      <c r="N135" s="135"/>
      <c r="O135" s="136"/>
      <c r="P135" s="137"/>
      <c r="Q135" s="138"/>
      <c r="R135" s="139"/>
    </row>
  </sheetData>
  <phoneticPr fontId="3"/>
  <pageMargins left="0.70866141732283472" right="0.70866141732283472" top="0.74803149606299213" bottom="0.74803149606299213" header="0.31496062992125984" footer="0.31496062992125984"/>
  <pageSetup paperSize="9" scale="81" orientation="portrait" verticalDpi="0" r:id="rId1"/>
  <rowBreaks count="2" manualBreakCount="2">
    <brk id="47" max="17" man="1"/>
    <brk id="91" max="17" man="1"/>
  </rowBreaks>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13" zoomScale="60" zoomScaleNormal="100" workbookViewId="0">
      <selection activeCell="J45" sqref="J4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1</v>
      </c>
      <c r="B3" s="33" t="s">
        <v>652</v>
      </c>
      <c r="C3" s="34"/>
      <c r="D3" s="35"/>
      <c r="E3" s="36"/>
      <c r="F3" s="36"/>
      <c r="G3" s="36"/>
      <c r="H3" s="37"/>
      <c r="I3" s="38"/>
      <c r="J3" s="39">
        <f>INT(D3*I3)</f>
        <v>0</v>
      </c>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f>INT(D5*I5)</f>
        <v>0</v>
      </c>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80">
        <v>1</v>
      </c>
      <c r="B7" s="81" t="s">
        <v>653</v>
      </c>
      <c r="C7" s="60"/>
      <c r="D7" s="82">
        <v>190.8</v>
      </c>
      <c r="E7" s="62" t="s">
        <v>654</v>
      </c>
      <c r="F7" s="83"/>
      <c r="G7" s="83"/>
      <c r="H7" s="84"/>
      <c r="I7" s="64"/>
      <c r="J7" s="85">
        <f>INT(D7*I7)</f>
        <v>0</v>
      </c>
      <c r="K7" s="40"/>
      <c r="L7" s="67"/>
      <c r="M7" s="68"/>
      <c r="N7" s="43"/>
      <c r="O7" s="86"/>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v>2</v>
      </c>
      <c r="B9" s="81" t="s">
        <v>655</v>
      </c>
      <c r="C9" s="60"/>
      <c r="D9" s="82">
        <v>348</v>
      </c>
      <c r="E9" s="62" t="s">
        <v>656</v>
      </c>
      <c r="F9" s="62"/>
      <c r="G9" s="62"/>
      <c r="H9" s="84"/>
      <c r="I9" s="64"/>
      <c r="J9" s="85">
        <f>INT(D9*I9)</f>
        <v>0</v>
      </c>
      <c r="K9" s="40"/>
      <c r="L9" s="67"/>
      <c r="M9" s="68"/>
      <c r="N9" s="69"/>
      <c r="O9" s="86"/>
      <c r="P9" s="87"/>
      <c r="Q9" s="46"/>
      <c r="R9" s="37"/>
    </row>
    <row r="10" spans="1:18" ht="21" customHeight="1">
      <c r="A10" s="17"/>
      <c r="B10" s="72"/>
      <c r="C10" s="48"/>
      <c r="D10" s="91"/>
      <c r="E10" s="89"/>
      <c r="F10" s="89"/>
      <c r="G10" s="89"/>
      <c r="H10" s="58"/>
      <c r="I10" s="76"/>
      <c r="J10" s="77"/>
      <c r="K10" s="25"/>
      <c r="L10" s="53"/>
      <c r="M10" s="54"/>
      <c r="N10" s="92"/>
      <c r="O10" s="56"/>
      <c r="P10" s="79"/>
      <c r="Q10" s="31"/>
      <c r="R10" s="58"/>
    </row>
    <row r="11" spans="1:18" ht="21" customHeight="1">
      <c r="A11" s="80">
        <v>3</v>
      </c>
      <c r="B11" s="81" t="s">
        <v>657</v>
      </c>
      <c r="C11" s="60"/>
      <c r="D11" s="82">
        <v>348</v>
      </c>
      <c r="E11" s="62" t="s">
        <v>656</v>
      </c>
      <c r="F11" s="62"/>
      <c r="G11" s="62"/>
      <c r="H11" s="84"/>
      <c r="I11" s="64"/>
      <c r="J11" s="85">
        <f>INT(D11*I11)</f>
        <v>0</v>
      </c>
      <c r="K11" s="40"/>
      <c r="L11" s="67"/>
      <c r="M11" s="68"/>
      <c r="N11" s="69"/>
      <c r="O11" s="86"/>
      <c r="P11" s="93"/>
      <c r="Q11" s="46"/>
      <c r="R11" s="37"/>
    </row>
    <row r="12" spans="1:18" ht="21" customHeight="1">
      <c r="A12" s="17"/>
      <c r="B12" s="72"/>
      <c r="C12" s="48"/>
      <c r="D12" s="91"/>
      <c r="E12" s="89"/>
      <c r="F12" s="89"/>
      <c r="G12" s="89"/>
      <c r="H12" s="94"/>
      <c r="I12" s="76"/>
      <c r="J12" s="77"/>
      <c r="K12" s="25"/>
      <c r="L12" s="53"/>
      <c r="M12" s="54"/>
      <c r="N12" s="92"/>
      <c r="O12" s="56"/>
      <c r="P12" s="79"/>
      <c r="Q12" s="31"/>
      <c r="R12" s="58"/>
    </row>
    <row r="13" spans="1:18" ht="21" customHeight="1">
      <c r="A13" s="13">
        <v>4</v>
      </c>
      <c r="B13" s="81" t="s">
        <v>658</v>
      </c>
      <c r="C13" s="60"/>
      <c r="D13" s="82">
        <v>348</v>
      </c>
      <c r="E13" s="62" t="s">
        <v>656</v>
      </c>
      <c r="F13" s="62"/>
      <c r="G13" s="62"/>
      <c r="H13" s="37"/>
      <c r="I13" s="64"/>
      <c r="J13" s="85">
        <f>INT(D13*I13)</f>
        <v>0</v>
      </c>
      <c r="K13" s="40"/>
      <c r="L13" s="67"/>
      <c r="M13" s="68"/>
      <c r="N13" s="69"/>
      <c r="O13" s="86"/>
      <c r="P13" s="93"/>
      <c r="Q13" s="46"/>
      <c r="R13" s="37"/>
    </row>
    <row r="14" spans="1:18" ht="21" customHeight="1">
      <c r="A14" s="18"/>
      <c r="B14" s="72"/>
      <c r="C14" s="48"/>
      <c r="D14" s="91"/>
      <c r="E14" s="89"/>
      <c r="F14" s="74"/>
      <c r="G14" s="74"/>
      <c r="H14" s="94"/>
      <c r="I14" s="76"/>
      <c r="J14" s="77"/>
      <c r="K14" s="25"/>
      <c r="L14" s="53"/>
      <c r="M14" s="54"/>
      <c r="N14" s="95"/>
      <c r="O14" s="96"/>
      <c r="P14" s="79"/>
      <c r="Q14" s="31"/>
      <c r="R14" s="58"/>
    </row>
    <row r="15" spans="1:18" ht="21" customHeight="1">
      <c r="A15" s="13">
        <v>5</v>
      </c>
      <c r="B15" s="81" t="s">
        <v>659</v>
      </c>
      <c r="C15" s="14"/>
      <c r="D15" s="82">
        <v>348</v>
      </c>
      <c r="E15" s="62" t="s">
        <v>656</v>
      </c>
      <c r="F15" s="97"/>
      <c r="G15" s="97"/>
      <c r="H15" s="98"/>
      <c r="I15" s="64"/>
      <c r="J15" s="85">
        <f>INT(D15*I15)</f>
        <v>0</v>
      </c>
      <c r="K15" s="40"/>
      <c r="L15" s="67"/>
      <c r="M15" s="68"/>
      <c r="N15" s="43"/>
      <c r="O15" s="86"/>
      <c r="P15" s="93"/>
      <c r="Q15" s="46"/>
      <c r="R15" s="37"/>
    </row>
    <row r="16" spans="1:18" ht="21" customHeight="1">
      <c r="A16" s="17"/>
      <c r="B16" s="72"/>
      <c r="C16" s="48"/>
      <c r="D16" s="99"/>
      <c r="E16" s="89"/>
      <c r="F16" s="74"/>
      <c r="G16" s="74"/>
      <c r="H16" s="22"/>
      <c r="I16" s="76"/>
      <c r="J16" s="77"/>
      <c r="K16" s="25"/>
      <c r="L16" s="53"/>
      <c r="M16" s="54"/>
      <c r="N16" s="95"/>
      <c r="O16" s="96"/>
      <c r="P16" s="79"/>
      <c r="Q16" s="31"/>
      <c r="R16" s="58"/>
    </row>
    <row r="17" spans="1:18" ht="21" customHeight="1">
      <c r="A17" s="13">
        <v>6</v>
      </c>
      <c r="B17" s="81" t="s">
        <v>660</v>
      </c>
      <c r="C17" s="60"/>
      <c r="D17" s="82">
        <v>348</v>
      </c>
      <c r="E17" s="62" t="s">
        <v>656</v>
      </c>
      <c r="F17" s="97"/>
      <c r="G17" s="97"/>
      <c r="H17" s="100"/>
      <c r="I17" s="64"/>
      <c r="J17" s="85">
        <f>INT(D17*I17)</f>
        <v>0</v>
      </c>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v>7</v>
      </c>
      <c r="B19" s="81" t="s">
        <v>661</v>
      </c>
      <c r="C19" s="60"/>
      <c r="D19" s="82">
        <v>348</v>
      </c>
      <c r="E19" s="62" t="s">
        <v>656</v>
      </c>
      <c r="F19" s="97"/>
      <c r="G19" s="97"/>
      <c r="H19" s="63"/>
      <c r="I19" s="64"/>
      <c r="J19" s="85">
        <f>INT(D19*I19)</f>
        <v>0</v>
      </c>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v>8</v>
      </c>
      <c r="B21" s="81" t="s">
        <v>662</v>
      </c>
      <c r="C21" s="60"/>
      <c r="D21" s="61">
        <v>510</v>
      </c>
      <c r="E21" s="62" t="s">
        <v>656</v>
      </c>
      <c r="F21" s="62"/>
      <c r="G21" s="62"/>
      <c r="H21" s="37"/>
      <c r="I21" s="64"/>
      <c r="J21" s="85">
        <f>INT(D21*I21)</f>
        <v>0</v>
      </c>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v>9</v>
      </c>
      <c r="B23" s="81" t="s">
        <v>663</v>
      </c>
      <c r="C23" s="60"/>
      <c r="D23" s="82">
        <v>348</v>
      </c>
      <c r="E23" s="62" t="s">
        <v>656</v>
      </c>
      <c r="F23" s="97"/>
      <c r="G23" s="97"/>
      <c r="H23" s="63"/>
      <c r="I23" s="64"/>
      <c r="J23" s="85">
        <f>INT(D23*I23)</f>
        <v>0</v>
      </c>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v>10</v>
      </c>
      <c r="B25" s="81" t="s">
        <v>664</v>
      </c>
      <c r="C25" s="60"/>
      <c r="D25" s="61">
        <v>510</v>
      </c>
      <c r="E25" s="62" t="s">
        <v>656</v>
      </c>
      <c r="F25" s="97"/>
      <c r="G25" s="97"/>
      <c r="H25" s="63"/>
      <c r="I25" s="64"/>
      <c r="J25" s="85">
        <f>INT(D25*I25)</f>
        <v>0</v>
      </c>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c r="B27" s="104"/>
      <c r="C27" s="60"/>
      <c r="D27" s="61"/>
      <c r="E27" s="62"/>
      <c r="F27" s="97"/>
      <c r="G27" s="97"/>
      <c r="H27" s="84"/>
      <c r="I27" s="64"/>
      <c r="J27" s="85">
        <f>INT(D27*I27)</f>
        <v>0</v>
      </c>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f>INT(D29*I29)</f>
        <v>0</v>
      </c>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f>INT(D31*I31)</f>
        <v>0</v>
      </c>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f>INT(D33*I33)</f>
        <v>0</v>
      </c>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f>INT(D35*I35)</f>
        <v>0</v>
      </c>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f>INT(D37*I37)</f>
        <v>0</v>
      </c>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f>INT(D39*I39)</f>
        <v>0</v>
      </c>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f>INT(D41*I41)</f>
        <v>0</v>
      </c>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f>INT(D43*I43)</f>
        <v>0</v>
      </c>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f>SUM(J6:J43)</f>
        <v>0</v>
      </c>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1" orientation="portrait" verticalDpi="0" r:id="rId1"/>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16" zoomScale="95" zoomScaleNormal="100" zoomScaleSheetLayoutView="95" workbookViewId="0">
      <selection activeCell="B28" sqref="B28"/>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2</v>
      </c>
      <c r="B3" s="33" t="s">
        <v>140</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17"/>
      <c r="B6" s="72"/>
      <c r="C6" s="16"/>
      <c r="D6" s="73"/>
      <c r="E6" s="74"/>
      <c r="F6" s="74"/>
      <c r="G6" s="74"/>
      <c r="H6" s="75"/>
      <c r="I6" s="140"/>
      <c r="J6" s="116"/>
      <c r="K6" s="25"/>
      <c r="L6" s="53"/>
      <c r="M6" s="54"/>
      <c r="N6" s="78"/>
      <c r="O6" s="56"/>
      <c r="P6" s="79"/>
      <c r="Q6" s="31"/>
      <c r="R6" s="58"/>
    </row>
    <row r="7" spans="1:18" ht="21" customHeight="1">
      <c r="A7" s="13">
        <v>1</v>
      </c>
      <c r="B7" s="81" t="s">
        <v>97</v>
      </c>
      <c r="C7" s="60"/>
      <c r="D7" s="82">
        <v>59.3</v>
      </c>
      <c r="E7" s="62" t="s">
        <v>236</v>
      </c>
      <c r="F7" s="83"/>
      <c r="G7" s="83"/>
      <c r="H7" s="84"/>
      <c r="I7" s="64"/>
      <c r="J7" s="85">
        <f t="shared" ref="J7:J17" si="0">INT(D7*I7)</f>
        <v>0</v>
      </c>
      <c r="K7" s="40"/>
      <c r="L7" s="67"/>
      <c r="M7" s="68"/>
      <c r="N7" s="43"/>
      <c r="O7" s="86"/>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v>2</v>
      </c>
      <c r="B9" s="81" t="s">
        <v>141</v>
      </c>
      <c r="C9" s="60"/>
      <c r="D9" s="90">
        <v>201.7</v>
      </c>
      <c r="E9" s="62" t="s">
        <v>99</v>
      </c>
      <c r="F9" s="62"/>
      <c r="G9" s="62"/>
      <c r="H9" s="84"/>
      <c r="I9" s="64"/>
      <c r="J9" s="85">
        <f t="shared" si="0"/>
        <v>0</v>
      </c>
      <c r="K9" s="40"/>
      <c r="L9" s="67"/>
      <c r="M9" s="68"/>
      <c r="N9" s="69"/>
      <c r="O9" s="86"/>
      <c r="P9" s="87"/>
      <c r="Q9" s="46"/>
      <c r="R9" s="37"/>
    </row>
    <row r="10" spans="1:18" ht="21" customHeight="1">
      <c r="A10" s="71"/>
      <c r="B10" s="72"/>
      <c r="C10" s="48"/>
      <c r="D10" s="91"/>
      <c r="E10" s="89"/>
      <c r="F10" s="89"/>
      <c r="G10" s="89"/>
      <c r="H10" s="58"/>
      <c r="I10" s="76"/>
      <c r="J10" s="77"/>
      <c r="K10" s="25"/>
      <c r="L10" s="53"/>
      <c r="M10" s="54"/>
      <c r="N10" s="92"/>
      <c r="O10" s="56"/>
      <c r="P10" s="79"/>
      <c r="Q10" s="31"/>
      <c r="R10" s="58"/>
    </row>
    <row r="11" spans="1:18" ht="21" customHeight="1">
      <c r="A11" s="80">
        <v>3</v>
      </c>
      <c r="B11" s="81" t="s">
        <v>142</v>
      </c>
      <c r="C11" s="60"/>
      <c r="D11" s="61">
        <v>2.6</v>
      </c>
      <c r="E11" s="62" t="s">
        <v>236</v>
      </c>
      <c r="F11" s="62"/>
      <c r="G11" s="62"/>
      <c r="H11" s="84"/>
      <c r="I11" s="64"/>
      <c r="J11" s="85">
        <f t="shared" si="0"/>
        <v>0</v>
      </c>
      <c r="K11" s="40"/>
      <c r="L11" s="67"/>
      <c r="M11" s="68"/>
      <c r="N11" s="69"/>
      <c r="O11" s="86"/>
      <c r="P11" s="93"/>
      <c r="Q11" s="46"/>
      <c r="R11" s="37"/>
    </row>
    <row r="12" spans="1:18" ht="21" customHeight="1">
      <c r="A12" s="17"/>
      <c r="B12" s="72"/>
      <c r="C12" s="48"/>
      <c r="D12" s="91"/>
      <c r="E12" s="89"/>
      <c r="F12" s="89"/>
      <c r="G12" s="89"/>
      <c r="H12" s="94"/>
      <c r="I12" s="76"/>
      <c r="J12" s="77"/>
      <c r="K12" s="25"/>
      <c r="L12" s="53"/>
      <c r="M12" s="54"/>
      <c r="N12" s="92"/>
      <c r="O12" s="56"/>
      <c r="P12" s="79"/>
      <c r="Q12" s="31"/>
      <c r="R12" s="58"/>
    </row>
    <row r="13" spans="1:18" ht="21" customHeight="1">
      <c r="A13" s="80">
        <v>4</v>
      </c>
      <c r="B13" s="81" t="s">
        <v>237</v>
      </c>
      <c r="C13" s="60"/>
      <c r="D13" s="61">
        <v>12.6</v>
      </c>
      <c r="E13" s="62" t="s">
        <v>236</v>
      </c>
      <c r="F13" s="62"/>
      <c r="G13" s="62"/>
      <c r="H13" s="37"/>
      <c r="I13" s="64"/>
      <c r="J13" s="85">
        <f t="shared" si="0"/>
        <v>0</v>
      </c>
      <c r="K13" s="40"/>
      <c r="L13" s="67"/>
      <c r="M13" s="68"/>
      <c r="N13" s="69"/>
      <c r="O13" s="86"/>
      <c r="P13" s="93"/>
      <c r="Q13" s="46"/>
      <c r="R13" s="37"/>
    </row>
    <row r="14" spans="1:18" ht="21" customHeight="1">
      <c r="A14" s="18"/>
      <c r="B14" s="72"/>
      <c r="C14" s="48"/>
      <c r="D14" s="91"/>
      <c r="E14" s="89"/>
      <c r="F14" s="74"/>
      <c r="G14" s="74"/>
      <c r="H14" s="94"/>
      <c r="I14" s="76"/>
      <c r="J14" s="77"/>
      <c r="K14" s="25"/>
      <c r="L14" s="53"/>
      <c r="M14" s="54"/>
      <c r="N14" s="95"/>
      <c r="O14" s="96"/>
      <c r="P14" s="79"/>
      <c r="Q14" s="31"/>
      <c r="R14" s="58"/>
    </row>
    <row r="15" spans="1:18" ht="21" customHeight="1">
      <c r="A15" s="13">
        <v>5</v>
      </c>
      <c r="B15" s="81" t="s">
        <v>106</v>
      </c>
      <c r="C15" s="14"/>
      <c r="D15" s="61">
        <v>56.4</v>
      </c>
      <c r="E15" s="62" t="s">
        <v>236</v>
      </c>
      <c r="F15" s="97"/>
      <c r="G15" s="97"/>
      <c r="H15" s="98"/>
      <c r="I15" s="64"/>
      <c r="J15" s="85">
        <f t="shared" si="0"/>
        <v>0</v>
      </c>
      <c r="K15" s="40"/>
      <c r="L15" s="67"/>
      <c r="M15" s="68"/>
      <c r="N15" s="43"/>
      <c r="O15" s="86"/>
      <c r="P15" s="93"/>
      <c r="Q15" s="46"/>
      <c r="R15" s="37"/>
    </row>
    <row r="16" spans="1:18" ht="21" customHeight="1">
      <c r="A16" s="17"/>
      <c r="B16" s="72"/>
      <c r="C16" s="48"/>
      <c r="D16" s="99"/>
      <c r="E16" s="89"/>
      <c r="F16" s="74"/>
      <c r="G16" s="74"/>
      <c r="H16" s="22"/>
      <c r="I16" s="76"/>
      <c r="J16" s="77"/>
      <c r="K16" s="25"/>
      <c r="L16" s="53"/>
      <c r="M16" s="54"/>
      <c r="N16" s="95"/>
      <c r="O16" s="96"/>
      <c r="P16" s="79"/>
      <c r="Q16" s="31"/>
      <c r="R16" s="58"/>
    </row>
    <row r="17" spans="1:18" ht="21" customHeight="1">
      <c r="A17" s="13">
        <v>6</v>
      </c>
      <c r="B17" s="81" t="s">
        <v>144</v>
      </c>
      <c r="C17" s="60" t="s">
        <v>238</v>
      </c>
      <c r="D17" s="61">
        <v>224</v>
      </c>
      <c r="E17" s="62" t="s">
        <v>99</v>
      </c>
      <c r="F17" s="97"/>
      <c r="G17" s="97"/>
      <c r="H17" s="100"/>
      <c r="I17" s="64"/>
      <c r="J17" s="85">
        <f t="shared" si="0"/>
        <v>0</v>
      </c>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c r="B19" s="81"/>
      <c r="C19" s="60"/>
      <c r="D19" s="61"/>
      <c r="E19" s="62"/>
      <c r="F19" s="97"/>
      <c r="G19" s="97"/>
      <c r="H19" s="63"/>
      <c r="I19" s="64"/>
      <c r="J19" s="85"/>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c r="B21" s="81"/>
      <c r="C21" s="60"/>
      <c r="D21" s="61"/>
      <c r="E21" s="62"/>
      <c r="F21" s="62"/>
      <c r="G21" s="62"/>
      <c r="H21" s="37"/>
      <c r="I21" s="64"/>
      <c r="J21" s="85"/>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c r="B23" s="81"/>
      <c r="C23" s="60"/>
      <c r="D23" s="61"/>
      <c r="E23" s="62"/>
      <c r="F23" s="97"/>
      <c r="G23" s="97"/>
      <c r="H23" s="63"/>
      <c r="I23" s="64"/>
      <c r="J23" s="85"/>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c r="B25" s="81"/>
      <c r="C25" s="60"/>
      <c r="D25" s="61"/>
      <c r="E25" s="62"/>
      <c r="F25" s="97"/>
      <c r="G25" s="97"/>
      <c r="H25" s="63"/>
      <c r="I25" s="64"/>
      <c r="J25" s="85"/>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c r="B27" s="104"/>
      <c r="C27" s="60"/>
      <c r="D27" s="61"/>
      <c r="E27" s="62"/>
      <c r="F27" s="97"/>
      <c r="G27" s="97"/>
      <c r="H27" s="84"/>
      <c r="I27" s="64"/>
      <c r="J27" s="85"/>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f>SUM(J6:J43)</f>
        <v>0</v>
      </c>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2" orientation="portrait" verticalDpi="0" r:id="rId1"/>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16" zoomScale="95" zoomScaleNormal="100" zoomScaleSheetLayoutView="95" workbookViewId="0">
      <selection activeCell="J45" sqref="J4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2</v>
      </c>
      <c r="B3" s="33" t="s">
        <v>140</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17"/>
      <c r="B6" s="72"/>
      <c r="C6" s="16"/>
      <c r="D6" s="73"/>
      <c r="E6" s="74"/>
      <c r="F6" s="74"/>
      <c r="G6" s="74"/>
      <c r="H6" s="75"/>
      <c r="I6" s="140"/>
      <c r="J6" s="116"/>
      <c r="K6" s="25"/>
      <c r="L6" s="53"/>
      <c r="M6" s="54"/>
      <c r="N6" s="78"/>
      <c r="O6" s="56"/>
      <c r="P6" s="79"/>
      <c r="Q6" s="31"/>
      <c r="R6" s="58"/>
    </row>
    <row r="7" spans="1:18" ht="21" customHeight="1">
      <c r="A7" s="13">
        <v>1</v>
      </c>
      <c r="B7" s="81" t="s">
        <v>696</v>
      </c>
      <c r="C7" s="60"/>
      <c r="D7" s="82">
        <v>15</v>
      </c>
      <c r="E7" s="62" t="s">
        <v>718</v>
      </c>
      <c r="F7" s="83"/>
      <c r="G7" s="83"/>
      <c r="H7" s="84"/>
      <c r="I7" s="64"/>
      <c r="J7" s="85">
        <f t="shared" ref="J7:J17" si="0">INT(D7*I7)</f>
        <v>0</v>
      </c>
      <c r="K7" s="40"/>
      <c r="L7" s="67"/>
      <c r="M7" s="68"/>
      <c r="N7" s="43"/>
      <c r="O7" s="86"/>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v>2</v>
      </c>
      <c r="B9" s="81" t="s">
        <v>697</v>
      </c>
      <c r="C9" s="60"/>
      <c r="D9" s="90">
        <v>2</v>
      </c>
      <c r="E9" s="62" t="s">
        <v>711</v>
      </c>
      <c r="F9" s="62"/>
      <c r="G9" s="62"/>
      <c r="H9" s="84"/>
      <c r="I9" s="64"/>
      <c r="J9" s="85">
        <f t="shared" si="0"/>
        <v>0</v>
      </c>
      <c r="K9" s="40"/>
      <c r="L9" s="67"/>
      <c r="M9" s="68"/>
      <c r="N9" s="69"/>
      <c r="O9" s="86"/>
      <c r="P9" s="87"/>
      <c r="Q9" s="46"/>
      <c r="R9" s="37"/>
    </row>
    <row r="10" spans="1:18" ht="21" customHeight="1">
      <c r="A10" s="71"/>
      <c r="B10" s="72"/>
      <c r="C10" s="48"/>
      <c r="D10" s="91"/>
      <c r="E10" s="89"/>
      <c r="F10" s="89"/>
      <c r="G10" s="89"/>
      <c r="H10" s="58"/>
      <c r="I10" s="76"/>
      <c r="J10" s="77"/>
      <c r="K10" s="25"/>
      <c r="L10" s="53"/>
      <c r="M10" s="54"/>
      <c r="N10" s="92"/>
      <c r="O10" s="56"/>
      <c r="P10" s="79"/>
      <c r="Q10" s="31"/>
      <c r="R10" s="58"/>
    </row>
    <row r="11" spans="1:18" ht="21" customHeight="1">
      <c r="A11" s="80">
        <v>3</v>
      </c>
      <c r="B11" s="81" t="s">
        <v>698</v>
      </c>
      <c r="C11" s="60"/>
      <c r="D11" s="61">
        <v>150</v>
      </c>
      <c r="E11" s="62" t="s">
        <v>102</v>
      </c>
      <c r="F11" s="62"/>
      <c r="G11" s="62"/>
      <c r="H11" s="84"/>
      <c r="I11" s="64"/>
      <c r="J11" s="85">
        <f t="shared" si="0"/>
        <v>0</v>
      </c>
      <c r="K11" s="40"/>
      <c r="L11" s="67"/>
      <c r="M11" s="68"/>
      <c r="N11" s="69"/>
      <c r="O11" s="86"/>
      <c r="P11" s="93"/>
      <c r="Q11" s="46"/>
      <c r="R11" s="37"/>
    </row>
    <row r="12" spans="1:18" ht="21" customHeight="1">
      <c r="A12" s="17"/>
      <c r="B12" s="72"/>
      <c r="C12" s="48"/>
      <c r="D12" s="91"/>
      <c r="E12" s="89"/>
      <c r="F12" s="89"/>
      <c r="G12" s="89"/>
      <c r="H12" s="94"/>
      <c r="I12" s="76"/>
      <c r="J12" s="77"/>
      <c r="K12" s="25"/>
      <c r="L12" s="53"/>
      <c r="M12" s="54"/>
      <c r="N12" s="92"/>
      <c r="O12" s="56"/>
      <c r="P12" s="79"/>
      <c r="Q12" s="31"/>
      <c r="R12" s="58"/>
    </row>
    <row r="13" spans="1:18" ht="21" customHeight="1">
      <c r="A13" s="80">
        <v>4</v>
      </c>
      <c r="B13" s="81" t="s">
        <v>699</v>
      </c>
      <c r="C13" s="60"/>
      <c r="D13" s="61">
        <v>45</v>
      </c>
      <c r="E13" s="62" t="s">
        <v>236</v>
      </c>
      <c r="F13" s="62"/>
      <c r="G13" s="62"/>
      <c r="H13" s="37"/>
      <c r="I13" s="64"/>
      <c r="J13" s="85">
        <f t="shared" si="0"/>
        <v>0</v>
      </c>
      <c r="K13" s="40"/>
      <c r="L13" s="67"/>
      <c r="M13" s="68"/>
      <c r="N13" s="69"/>
      <c r="O13" s="86"/>
      <c r="P13" s="93"/>
      <c r="Q13" s="46"/>
      <c r="R13" s="37"/>
    </row>
    <row r="14" spans="1:18" ht="21" customHeight="1">
      <c r="A14" s="18"/>
      <c r="B14" s="72"/>
      <c r="C14" s="48"/>
      <c r="D14" s="91"/>
      <c r="E14" s="89"/>
      <c r="F14" s="74"/>
      <c r="G14" s="74"/>
      <c r="H14" s="94"/>
      <c r="I14" s="76"/>
      <c r="J14" s="77"/>
      <c r="K14" s="25"/>
      <c r="L14" s="53"/>
      <c r="M14" s="54"/>
      <c r="N14" s="95"/>
      <c r="O14" s="96"/>
      <c r="P14" s="79"/>
      <c r="Q14" s="31"/>
      <c r="R14" s="58"/>
    </row>
    <row r="15" spans="1:18" ht="21" customHeight="1">
      <c r="A15" s="13">
        <v>5</v>
      </c>
      <c r="B15" s="81" t="s">
        <v>700</v>
      </c>
      <c r="C15" s="14"/>
      <c r="D15" s="61">
        <v>2</v>
      </c>
      <c r="E15" s="62" t="s">
        <v>711</v>
      </c>
      <c r="F15" s="97"/>
      <c r="G15" s="97"/>
      <c r="H15" s="98"/>
      <c r="I15" s="64"/>
      <c r="J15" s="85">
        <f t="shared" si="0"/>
        <v>0</v>
      </c>
      <c r="K15" s="40"/>
      <c r="L15" s="67"/>
      <c r="M15" s="68"/>
      <c r="N15" s="43"/>
      <c r="O15" s="86"/>
      <c r="P15" s="93"/>
      <c r="Q15" s="46"/>
      <c r="R15" s="37"/>
    </row>
    <row r="16" spans="1:18" ht="21" customHeight="1">
      <c r="A16" s="17"/>
      <c r="B16" s="72"/>
      <c r="C16" s="48"/>
      <c r="D16" s="99"/>
      <c r="E16" s="89"/>
      <c r="F16" s="74"/>
      <c r="G16" s="74"/>
      <c r="H16" s="22"/>
      <c r="I16" s="76"/>
      <c r="J16" s="77"/>
      <c r="K16" s="25"/>
      <c r="L16" s="53"/>
      <c r="M16" s="54"/>
      <c r="N16" s="95"/>
      <c r="O16" s="96"/>
      <c r="P16" s="79"/>
      <c r="Q16" s="31"/>
      <c r="R16" s="58"/>
    </row>
    <row r="17" spans="1:18" ht="21" customHeight="1">
      <c r="A17" s="13">
        <v>6</v>
      </c>
      <c r="B17" s="81" t="s">
        <v>701</v>
      </c>
      <c r="C17" s="60"/>
      <c r="D17" s="61">
        <v>2</v>
      </c>
      <c r="E17" s="62" t="s">
        <v>129</v>
      </c>
      <c r="F17" s="97"/>
      <c r="G17" s="97"/>
      <c r="H17" s="100"/>
      <c r="I17" s="64"/>
      <c r="J17" s="85">
        <f t="shared" si="0"/>
        <v>0</v>
      </c>
      <c r="K17" s="40"/>
      <c r="L17" s="67"/>
      <c r="M17" s="68"/>
      <c r="N17" s="43"/>
      <c r="O17" s="86"/>
      <c r="P17" s="93"/>
      <c r="Q17" s="46"/>
      <c r="R17" s="37"/>
    </row>
    <row r="18" spans="1:18" ht="21" customHeight="1">
      <c r="A18" s="18"/>
      <c r="B18" s="72"/>
      <c r="C18" s="48"/>
      <c r="D18" s="99"/>
      <c r="E18" s="89"/>
      <c r="F18" s="74"/>
      <c r="G18" s="74"/>
      <c r="H18" s="22"/>
      <c r="I18" s="76"/>
      <c r="J18" s="77"/>
      <c r="K18" s="25"/>
      <c r="L18" s="53"/>
      <c r="M18" s="54"/>
      <c r="N18" s="95"/>
      <c r="O18" s="96"/>
      <c r="P18" s="79"/>
      <c r="Q18" s="31"/>
      <c r="R18" s="58"/>
    </row>
    <row r="19" spans="1:18" ht="21" customHeight="1">
      <c r="A19" s="13">
        <v>9</v>
      </c>
      <c r="B19" s="81" t="s">
        <v>702</v>
      </c>
      <c r="C19" s="60"/>
      <c r="D19" s="61">
        <v>1</v>
      </c>
      <c r="E19" s="62" t="s">
        <v>714</v>
      </c>
      <c r="F19" s="97"/>
      <c r="G19" s="97"/>
      <c r="H19" s="63"/>
      <c r="I19" s="64"/>
      <c r="J19" s="85"/>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v>10</v>
      </c>
      <c r="B21" s="81" t="s">
        <v>703</v>
      </c>
      <c r="C21" s="60"/>
      <c r="D21" s="61">
        <v>1</v>
      </c>
      <c r="E21" s="62" t="s">
        <v>712</v>
      </c>
      <c r="F21" s="62"/>
      <c r="G21" s="62"/>
      <c r="H21" s="37"/>
      <c r="I21" s="64"/>
      <c r="J21" s="85"/>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v>11</v>
      </c>
      <c r="B23" s="81" t="s">
        <v>704</v>
      </c>
      <c r="C23" s="60"/>
      <c r="D23" s="61">
        <v>16</v>
      </c>
      <c r="E23" s="62" t="s">
        <v>713</v>
      </c>
      <c r="F23" s="97"/>
      <c r="G23" s="97"/>
      <c r="H23" s="63"/>
      <c r="I23" s="64"/>
      <c r="J23" s="85"/>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v>12</v>
      </c>
      <c r="B25" s="81" t="s">
        <v>705</v>
      </c>
      <c r="C25" s="60"/>
      <c r="D25" s="61">
        <v>97</v>
      </c>
      <c r="E25" s="62" t="s">
        <v>715</v>
      </c>
      <c r="F25" s="97"/>
      <c r="G25" s="97"/>
      <c r="H25" s="63"/>
      <c r="I25" s="64"/>
      <c r="J25" s="85"/>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v>13</v>
      </c>
      <c r="B27" s="104" t="s">
        <v>706</v>
      </c>
      <c r="C27" s="60"/>
      <c r="D27" s="61">
        <v>1</v>
      </c>
      <c r="E27" s="62" t="s">
        <v>716</v>
      </c>
      <c r="F27" s="97"/>
      <c r="G27" s="97"/>
      <c r="H27" s="84"/>
      <c r="I27" s="64"/>
      <c r="J27" s="85"/>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v>14</v>
      </c>
      <c r="B29" s="104" t="s">
        <v>707</v>
      </c>
      <c r="C29" s="60"/>
      <c r="D29" s="61">
        <v>1</v>
      </c>
      <c r="E29" s="62" t="s">
        <v>712</v>
      </c>
      <c r="F29" s="108"/>
      <c r="G29" s="108"/>
      <c r="H29" s="37"/>
      <c r="I29" s="64"/>
      <c r="J29" s="85"/>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v>15</v>
      </c>
      <c r="B31" s="104" t="s">
        <v>708</v>
      </c>
      <c r="C31" s="60"/>
      <c r="D31" s="61">
        <v>1</v>
      </c>
      <c r="E31" s="62" t="s">
        <v>712</v>
      </c>
      <c r="F31" s="108"/>
      <c r="G31" s="108"/>
      <c r="H31" s="37"/>
      <c r="I31" s="64"/>
      <c r="J31" s="85"/>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v>16</v>
      </c>
      <c r="B33" s="104" t="s">
        <v>709</v>
      </c>
      <c r="C33" s="60"/>
      <c r="D33" s="61">
        <v>12</v>
      </c>
      <c r="E33" s="62" t="s">
        <v>717</v>
      </c>
      <c r="F33" s="108"/>
      <c r="G33" s="108"/>
      <c r="H33" s="37"/>
      <c r="I33" s="64"/>
      <c r="J33" s="85"/>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v>17</v>
      </c>
      <c r="B35" s="104" t="s">
        <v>710</v>
      </c>
      <c r="C35" s="60"/>
      <c r="D35" s="61">
        <v>1</v>
      </c>
      <c r="E35" s="62" t="s">
        <v>712</v>
      </c>
      <c r="F35" s="108"/>
      <c r="G35" s="108"/>
      <c r="H35" s="37"/>
      <c r="I35" s="64"/>
      <c r="J35" s="85"/>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f>SUM(J6:J43)</f>
        <v>0</v>
      </c>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2" orientation="portrait" verticalDpi="0" r:id="rId1"/>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view="pageBreakPreview" topLeftCell="A34" zoomScale="93" zoomScaleNormal="100" zoomScaleSheetLayoutView="93" workbookViewId="0">
      <selection activeCell="J45" sqref="J45"/>
    </sheetView>
  </sheetViews>
  <sheetFormatPr defaultRowHeight="21" customHeight="1"/>
  <cols>
    <col min="1" max="1" width="5.25" customWidth="1"/>
    <col min="2" max="2" width="30.75" customWidth="1"/>
    <col min="3" max="3" width="18.125" customWidth="1"/>
    <col min="4" max="4" width="10.625" customWidth="1"/>
    <col min="5" max="5" width="5.5" customWidth="1"/>
    <col min="6" max="8" width="0" hidden="1" customWidth="1"/>
    <col min="9" max="9" width="13.375" customWidth="1"/>
    <col min="10" max="10" width="15.625" customWidth="1"/>
    <col min="11" max="11" width="9.25" customWidth="1"/>
    <col min="12" max="12" width="9.375" customWidth="1"/>
    <col min="13" max="13" width="10.625" customWidth="1"/>
    <col min="14" max="14" width="51.625" customWidth="1"/>
    <col min="15" max="15" width="7.125" customWidth="1"/>
    <col min="16" max="18" width="9.375" customWidth="1"/>
  </cols>
  <sheetData>
    <row r="1" spans="1:18" ht="29.25" customHeight="1" thickBot="1">
      <c r="A1" s="1" t="s">
        <v>0</v>
      </c>
      <c r="B1" s="2" t="s">
        <v>1</v>
      </c>
      <c r="C1" s="2" t="s">
        <v>2</v>
      </c>
      <c r="D1" s="3" t="s">
        <v>3</v>
      </c>
      <c r="E1" s="2" t="s">
        <v>4</v>
      </c>
      <c r="F1" s="2" t="s">
        <v>5</v>
      </c>
      <c r="G1" s="2" t="s">
        <v>6</v>
      </c>
      <c r="H1" s="4" t="s">
        <v>7</v>
      </c>
      <c r="I1" s="5" t="s">
        <v>8</v>
      </c>
      <c r="J1" s="6" t="s">
        <v>9</v>
      </c>
      <c r="K1" s="4" t="s">
        <v>7</v>
      </c>
      <c r="L1" s="7" t="s">
        <v>10</v>
      </c>
      <c r="M1" s="8" t="s">
        <v>11</v>
      </c>
      <c r="N1" s="9" t="s">
        <v>12</v>
      </c>
      <c r="O1" s="10" t="s">
        <v>13</v>
      </c>
      <c r="P1" s="11" t="s">
        <v>14</v>
      </c>
      <c r="Q1" s="5" t="s">
        <v>15</v>
      </c>
      <c r="R1" s="12" t="s">
        <v>16</v>
      </c>
    </row>
    <row r="2" spans="1:18" ht="21" customHeight="1" thickTop="1">
      <c r="A2" s="142"/>
      <c r="B2" s="19"/>
      <c r="C2" s="20"/>
      <c r="D2" s="20"/>
      <c r="E2" s="21"/>
      <c r="F2" s="21"/>
      <c r="G2" s="21"/>
      <c r="H2" s="22"/>
      <c r="I2" s="23"/>
      <c r="J2" s="24"/>
      <c r="K2" s="25"/>
      <c r="L2" s="26"/>
      <c r="M2" s="27"/>
      <c r="N2" s="28"/>
      <c r="O2" s="29"/>
      <c r="P2" s="30"/>
      <c r="Q2" s="31"/>
      <c r="R2" s="32"/>
    </row>
    <row r="3" spans="1:18" ht="21" customHeight="1">
      <c r="A3" s="15">
        <v>4</v>
      </c>
      <c r="B3" s="33" t="s">
        <v>145</v>
      </c>
      <c r="C3" s="34"/>
      <c r="D3" s="35"/>
      <c r="E3" s="36"/>
      <c r="F3" s="36"/>
      <c r="G3" s="36"/>
      <c r="H3" s="37"/>
      <c r="I3" s="38"/>
      <c r="J3" s="39"/>
      <c r="K3" s="40"/>
      <c r="L3" s="41"/>
      <c r="M3" s="42"/>
      <c r="N3" s="43"/>
      <c r="O3" s="44"/>
      <c r="P3" s="45"/>
      <c r="Q3" s="46"/>
      <c r="R3" s="37"/>
    </row>
    <row r="4" spans="1:18" ht="21" customHeight="1">
      <c r="A4" s="17"/>
      <c r="B4" s="47"/>
      <c r="C4" s="48"/>
      <c r="D4" s="49"/>
      <c r="E4" s="50"/>
      <c r="F4" s="50"/>
      <c r="G4" s="50"/>
      <c r="H4" s="22"/>
      <c r="I4" s="51"/>
      <c r="J4" s="52"/>
      <c r="K4" s="25"/>
      <c r="L4" s="53"/>
      <c r="M4" s="54"/>
      <c r="N4" s="55"/>
      <c r="O4" s="56"/>
      <c r="P4" s="57"/>
      <c r="Q4" s="31"/>
      <c r="R4" s="58"/>
    </row>
    <row r="5" spans="1:18" ht="21" customHeight="1">
      <c r="A5" s="13"/>
      <c r="B5" s="59"/>
      <c r="C5" s="60"/>
      <c r="D5" s="61"/>
      <c r="E5" s="62"/>
      <c r="F5" s="62"/>
      <c r="G5" s="62"/>
      <c r="H5" s="63"/>
      <c r="I5" s="64"/>
      <c r="J5" s="85"/>
      <c r="K5" s="66"/>
      <c r="L5" s="67"/>
      <c r="M5" s="68"/>
      <c r="N5" s="69"/>
      <c r="O5" s="44"/>
      <c r="P5" s="70"/>
      <c r="Q5" s="46"/>
      <c r="R5" s="37"/>
    </row>
    <row r="6" spans="1:18" ht="21" customHeight="1">
      <c r="A6" s="71"/>
      <c r="B6" s="72"/>
      <c r="C6" s="16"/>
      <c r="D6" s="73"/>
      <c r="E6" s="74"/>
      <c r="F6" s="74"/>
      <c r="G6" s="74"/>
      <c r="H6" s="75"/>
      <c r="I6" s="140"/>
      <c r="J6" s="116"/>
      <c r="K6" s="25"/>
      <c r="L6" s="53"/>
      <c r="M6" s="54"/>
      <c r="N6" s="78"/>
      <c r="O6" s="56"/>
      <c r="P6" s="79"/>
      <c r="Q6" s="31"/>
      <c r="R6" s="58"/>
    </row>
    <row r="7" spans="1:18" ht="21" customHeight="1">
      <c r="A7" s="80">
        <v>1</v>
      </c>
      <c r="B7" s="81" t="s">
        <v>146</v>
      </c>
      <c r="C7" s="60" t="s">
        <v>147</v>
      </c>
      <c r="D7" s="82">
        <v>10.4</v>
      </c>
      <c r="E7" s="62" t="s">
        <v>108</v>
      </c>
      <c r="F7" s="83"/>
      <c r="G7" s="83"/>
      <c r="H7" s="84"/>
      <c r="I7" s="64"/>
      <c r="J7" s="85">
        <f>INT(D7*I7)</f>
        <v>0</v>
      </c>
      <c r="K7" s="40"/>
      <c r="L7" s="67"/>
      <c r="M7" s="68"/>
      <c r="N7" s="43"/>
      <c r="O7" s="86"/>
      <c r="P7" s="87"/>
      <c r="Q7" s="46"/>
      <c r="R7" s="37"/>
    </row>
    <row r="8" spans="1:18" ht="21" customHeight="1">
      <c r="A8" s="71"/>
      <c r="B8" s="72"/>
      <c r="C8" s="48"/>
      <c r="D8" s="88"/>
      <c r="E8" s="89"/>
      <c r="F8" s="89"/>
      <c r="G8" s="89"/>
      <c r="H8" s="75"/>
      <c r="I8" s="76"/>
      <c r="J8" s="77"/>
      <c r="K8" s="25"/>
      <c r="L8" s="53"/>
      <c r="M8" s="54"/>
      <c r="N8" s="55"/>
      <c r="O8" s="56"/>
      <c r="P8" s="79"/>
      <c r="Q8" s="31"/>
      <c r="R8" s="58"/>
    </row>
    <row r="9" spans="1:18" ht="21" customHeight="1">
      <c r="A9" s="80">
        <v>2</v>
      </c>
      <c r="B9" s="81" t="s">
        <v>149</v>
      </c>
      <c r="C9" s="60" t="s">
        <v>148</v>
      </c>
      <c r="D9" s="90">
        <v>43.5</v>
      </c>
      <c r="E9" s="62" t="s">
        <v>143</v>
      </c>
      <c r="F9" s="62"/>
      <c r="G9" s="62"/>
      <c r="H9" s="84"/>
      <c r="I9" s="64"/>
      <c r="J9" s="85">
        <f>INT(D9*I9)</f>
        <v>0</v>
      </c>
      <c r="K9" s="40"/>
      <c r="L9" s="67"/>
      <c r="M9" s="68"/>
      <c r="N9" s="69"/>
      <c r="O9" s="86"/>
      <c r="P9" s="87"/>
      <c r="Q9" s="46"/>
      <c r="R9" s="37"/>
    </row>
    <row r="10" spans="1:18" ht="21" customHeight="1">
      <c r="A10" s="17"/>
      <c r="B10" s="72"/>
      <c r="C10" s="48"/>
      <c r="D10" s="91"/>
      <c r="E10" s="89"/>
      <c r="F10" s="89"/>
      <c r="G10" s="89"/>
      <c r="H10" s="58"/>
      <c r="I10" s="76"/>
      <c r="J10" s="77"/>
      <c r="K10" s="25"/>
      <c r="L10" s="53"/>
      <c r="M10" s="54"/>
      <c r="N10" s="92"/>
      <c r="O10" s="56"/>
      <c r="P10" s="79"/>
      <c r="Q10" s="31"/>
      <c r="R10" s="58"/>
    </row>
    <row r="11" spans="1:18" ht="21" customHeight="1">
      <c r="A11" s="80">
        <v>3</v>
      </c>
      <c r="B11" s="81" t="s">
        <v>150</v>
      </c>
      <c r="C11" s="60" t="s">
        <v>143</v>
      </c>
      <c r="D11" s="90">
        <v>0.56000000000000005</v>
      </c>
      <c r="E11" s="62" t="s">
        <v>143</v>
      </c>
      <c r="F11" s="62"/>
      <c r="G11" s="62"/>
      <c r="H11" s="84"/>
      <c r="I11" s="64"/>
      <c r="J11" s="85">
        <f>INT(D11*I11)</f>
        <v>0</v>
      </c>
      <c r="K11" s="40"/>
      <c r="L11" s="67"/>
      <c r="M11" s="68"/>
      <c r="N11" s="69"/>
      <c r="O11" s="86"/>
      <c r="P11" s="93"/>
      <c r="Q11" s="46"/>
      <c r="R11" s="37"/>
    </row>
    <row r="12" spans="1:18" ht="21" customHeight="1">
      <c r="A12" s="17"/>
      <c r="B12" s="72"/>
      <c r="C12" s="48"/>
      <c r="D12" s="91"/>
      <c r="E12" s="89"/>
      <c r="F12" s="89"/>
      <c r="G12" s="89"/>
      <c r="H12" s="94"/>
      <c r="I12" s="76"/>
      <c r="J12" s="77"/>
      <c r="K12" s="25"/>
      <c r="L12" s="53"/>
      <c r="M12" s="54"/>
      <c r="N12" s="92"/>
      <c r="O12" s="56"/>
      <c r="P12" s="79"/>
      <c r="Q12" s="31"/>
      <c r="R12" s="58"/>
    </row>
    <row r="13" spans="1:18" ht="21" customHeight="1">
      <c r="A13" s="13">
        <v>4</v>
      </c>
      <c r="B13" s="81" t="s">
        <v>239</v>
      </c>
      <c r="C13" s="60" t="s">
        <v>143</v>
      </c>
      <c r="D13" s="61">
        <v>7.2</v>
      </c>
      <c r="E13" s="62" t="s">
        <v>143</v>
      </c>
      <c r="F13" s="62"/>
      <c r="G13" s="62"/>
      <c r="H13" s="37"/>
      <c r="I13" s="64"/>
      <c r="J13" s="85">
        <f>INT(D13*I13)</f>
        <v>0</v>
      </c>
      <c r="K13" s="40"/>
      <c r="L13" s="67"/>
      <c r="M13" s="68"/>
      <c r="N13" s="69"/>
      <c r="O13" s="86"/>
      <c r="P13" s="93"/>
      <c r="Q13" s="46"/>
      <c r="R13" s="37"/>
    </row>
    <row r="14" spans="1:18" ht="21" customHeight="1">
      <c r="A14" s="18"/>
      <c r="B14" s="72"/>
      <c r="C14" s="48"/>
      <c r="D14" s="91"/>
      <c r="E14" s="89"/>
      <c r="F14" s="74"/>
      <c r="G14" s="74"/>
      <c r="H14" s="94"/>
      <c r="I14" s="76"/>
      <c r="J14" s="77"/>
      <c r="K14" s="25"/>
      <c r="L14" s="53"/>
      <c r="M14" s="54"/>
      <c r="N14" s="95"/>
      <c r="O14" s="96"/>
      <c r="P14" s="79"/>
      <c r="Q14" s="31"/>
      <c r="R14" s="58"/>
    </row>
    <row r="15" spans="1:18" ht="21" customHeight="1">
      <c r="A15" s="13">
        <v>5</v>
      </c>
      <c r="B15" s="81" t="s">
        <v>240</v>
      </c>
      <c r="C15" s="14" t="s">
        <v>143</v>
      </c>
      <c r="D15" s="61">
        <v>10.4</v>
      </c>
      <c r="E15" s="62" t="s">
        <v>143</v>
      </c>
      <c r="F15" s="97"/>
      <c r="G15" s="97"/>
      <c r="H15" s="98"/>
      <c r="I15" s="64"/>
      <c r="J15" s="85">
        <f>INT(D15*I15)</f>
        <v>0</v>
      </c>
      <c r="K15" s="40"/>
      <c r="L15" s="67"/>
      <c r="M15" s="68"/>
      <c r="N15" s="43"/>
      <c r="O15" s="86"/>
      <c r="P15" s="93"/>
      <c r="Q15" s="46"/>
      <c r="R15" s="37"/>
    </row>
    <row r="16" spans="1:18" ht="21" customHeight="1">
      <c r="A16" s="17"/>
      <c r="B16" s="72"/>
      <c r="C16" s="48"/>
      <c r="D16" s="99"/>
      <c r="E16" s="89"/>
      <c r="F16" s="74"/>
      <c r="G16" s="74"/>
      <c r="H16" s="22"/>
      <c r="I16" s="76"/>
      <c r="J16" s="77"/>
      <c r="K16" s="25"/>
      <c r="L16" s="53"/>
      <c r="M16" s="54"/>
      <c r="N16" s="95"/>
      <c r="O16" s="96"/>
      <c r="P16" s="79"/>
      <c r="Q16" s="31"/>
      <c r="R16" s="58"/>
    </row>
    <row r="17" spans="1:18" ht="21" customHeight="1">
      <c r="A17" s="13">
        <v>6</v>
      </c>
      <c r="B17" s="81" t="s">
        <v>241</v>
      </c>
      <c r="C17" s="14"/>
      <c r="D17" s="90">
        <v>10.4</v>
      </c>
      <c r="E17" s="62" t="s">
        <v>129</v>
      </c>
      <c r="F17" s="97"/>
      <c r="G17" s="97"/>
      <c r="H17" s="100"/>
      <c r="I17" s="64"/>
      <c r="J17" s="85">
        <f>INT(D17*I17)</f>
        <v>0</v>
      </c>
      <c r="K17" s="40"/>
      <c r="L17" s="67"/>
      <c r="M17" s="68"/>
      <c r="N17" s="43"/>
      <c r="O17" s="86"/>
      <c r="P17" s="93"/>
      <c r="Q17" s="46"/>
      <c r="R17" s="37"/>
    </row>
    <row r="18" spans="1:18" ht="21" customHeight="1">
      <c r="A18" s="18"/>
      <c r="B18" s="72"/>
      <c r="C18" s="16"/>
      <c r="D18" s="99"/>
      <c r="E18" s="89"/>
      <c r="F18" s="74"/>
      <c r="G18" s="74"/>
      <c r="H18" s="22"/>
      <c r="I18" s="76"/>
      <c r="J18" s="77"/>
      <c r="K18" s="25"/>
      <c r="L18" s="53"/>
      <c r="M18" s="54"/>
      <c r="N18" s="95"/>
      <c r="O18" s="96"/>
      <c r="P18" s="79"/>
      <c r="Q18" s="31"/>
      <c r="R18" s="58"/>
    </row>
    <row r="19" spans="1:18" ht="21" customHeight="1">
      <c r="A19" s="13">
        <v>7</v>
      </c>
      <c r="B19" s="81" t="s">
        <v>242</v>
      </c>
      <c r="C19" s="14"/>
      <c r="D19" s="90">
        <v>43.5</v>
      </c>
      <c r="E19" s="62" t="s">
        <v>129</v>
      </c>
      <c r="F19" s="97"/>
      <c r="G19" s="97"/>
      <c r="H19" s="63"/>
      <c r="I19" s="64"/>
      <c r="J19" s="85">
        <f>INT(D19*I19)</f>
        <v>0</v>
      </c>
      <c r="K19" s="40"/>
      <c r="L19" s="67"/>
      <c r="M19" s="68"/>
      <c r="N19" s="101"/>
      <c r="O19" s="86"/>
      <c r="P19" s="102"/>
      <c r="Q19" s="46"/>
      <c r="R19" s="37"/>
    </row>
    <row r="20" spans="1:18" ht="21" customHeight="1">
      <c r="A20" s="17"/>
      <c r="B20" s="72"/>
      <c r="C20" s="48"/>
      <c r="D20" s="99"/>
      <c r="E20" s="89"/>
      <c r="F20" s="89"/>
      <c r="G20" s="89"/>
      <c r="H20" s="58"/>
      <c r="I20" s="76"/>
      <c r="J20" s="77"/>
      <c r="K20" s="25"/>
      <c r="L20" s="53"/>
      <c r="M20" s="54"/>
      <c r="N20" s="92"/>
      <c r="O20" s="56"/>
      <c r="P20" s="79"/>
      <c r="Q20" s="31"/>
      <c r="R20" s="58"/>
    </row>
    <row r="21" spans="1:18" ht="21" customHeight="1">
      <c r="A21" s="13">
        <v>8</v>
      </c>
      <c r="B21" s="81" t="s">
        <v>243</v>
      </c>
      <c r="C21" s="60"/>
      <c r="D21" s="90">
        <v>10.4</v>
      </c>
      <c r="E21" s="62" t="s">
        <v>143</v>
      </c>
      <c r="F21" s="62"/>
      <c r="G21" s="62"/>
      <c r="H21" s="37"/>
      <c r="I21" s="64"/>
      <c r="J21" s="85">
        <f>INT(D21*I21)</f>
        <v>0</v>
      </c>
      <c r="K21" s="40"/>
      <c r="L21" s="67"/>
      <c r="M21" s="68"/>
      <c r="N21" s="69"/>
      <c r="O21" s="86"/>
      <c r="P21" s="93"/>
      <c r="Q21" s="46"/>
      <c r="R21" s="37"/>
    </row>
    <row r="22" spans="1:18" ht="21" customHeight="1">
      <c r="A22" s="18"/>
      <c r="B22" s="72"/>
      <c r="C22" s="48"/>
      <c r="D22" s="91"/>
      <c r="E22" s="89"/>
      <c r="F22" s="74"/>
      <c r="G22" s="74"/>
      <c r="H22" s="22"/>
      <c r="I22" s="76"/>
      <c r="J22" s="77"/>
      <c r="K22" s="25"/>
      <c r="L22" s="53"/>
      <c r="M22" s="54"/>
      <c r="N22" s="78"/>
      <c r="O22" s="96"/>
      <c r="P22" s="79"/>
      <c r="Q22" s="31"/>
      <c r="R22" s="58"/>
    </row>
    <row r="23" spans="1:18" ht="21" customHeight="1">
      <c r="A23" s="13">
        <v>9</v>
      </c>
      <c r="B23" s="81" t="s">
        <v>244</v>
      </c>
      <c r="C23" s="60"/>
      <c r="D23" s="90">
        <v>7.2</v>
      </c>
      <c r="E23" s="62" t="s">
        <v>129</v>
      </c>
      <c r="F23" s="97"/>
      <c r="G23" s="97"/>
      <c r="H23" s="63"/>
      <c r="I23" s="64"/>
      <c r="J23" s="85">
        <f>INT(D23*I23)</f>
        <v>0</v>
      </c>
      <c r="K23" s="40"/>
      <c r="L23" s="67"/>
      <c r="M23" s="68"/>
      <c r="N23" s="43"/>
      <c r="O23" s="86"/>
      <c r="P23" s="93"/>
      <c r="Q23" s="46"/>
      <c r="R23" s="37"/>
    </row>
    <row r="24" spans="1:18" ht="21" customHeight="1">
      <c r="A24" s="18"/>
      <c r="B24" s="72"/>
      <c r="C24" s="48"/>
      <c r="D24" s="99"/>
      <c r="E24" s="89"/>
      <c r="F24" s="74"/>
      <c r="G24" s="74"/>
      <c r="H24" s="22"/>
      <c r="I24" s="76"/>
      <c r="J24" s="77"/>
      <c r="K24" s="25"/>
      <c r="L24" s="53"/>
      <c r="M24" s="54"/>
      <c r="N24" s="78"/>
      <c r="O24" s="96"/>
      <c r="P24" s="79"/>
      <c r="Q24" s="31"/>
      <c r="R24" s="58"/>
    </row>
    <row r="25" spans="1:18" ht="21" customHeight="1">
      <c r="A25" s="13">
        <v>10</v>
      </c>
      <c r="B25" s="81" t="s">
        <v>245</v>
      </c>
      <c r="C25" s="60"/>
      <c r="D25" s="90">
        <v>0.56000000000000005</v>
      </c>
      <c r="E25" s="62" t="s">
        <v>129</v>
      </c>
      <c r="F25" s="62" t="s">
        <v>129</v>
      </c>
      <c r="G25" s="62" t="s">
        <v>129</v>
      </c>
      <c r="H25" s="346" t="s">
        <v>129</v>
      </c>
      <c r="I25" s="62"/>
      <c r="J25" s="85">
        <f>INT(D25*I25)</f>
        <v>0</v>
      </c>
      <c r="K25" s="40"/>
      <c r="L25" s="67"/>
      <c r="M25" s="68"/>
      <c r="N25" s="43"/>
      <c r="O25" s="86"/>
      <c r="P25" s="93"/>
      <c r="Q25" s="46"/>
      <c r="R25" s="37"/>
    </row>
    <row r="26" spans="1:18" ht="21" customHeight="1">
      <c r="A26" s="17"/>
      <c r="B26" s="103"/>
      <c r="C26" s="48"/>
      <c r="D26" s="99"/>
      <c r="E26" s="89"/>
      <c r="F26" s="74"/>
      <c r="G26" s="74"/>
      <c r="H26" s="75"/>
      <c r="I26" s="76"/>
      <c r="J26" s="77"/>
      <c r="K26" s="25"/>
      <c r="L26" s="53"/>
      <c r="M26" s="54"/>
      <c r="N26" s="95"/>
      <c r="O26" s="96"/>
      <c r="P26" s="79"/>
      <c r="Q26" s="31"/>
      <c r="R26" s="58"/>
    </row>
    <row r="27" spans="1:18" ht="21" customHeight="1">
      <c r="A27" s="13">
        <v>11</v>
      </c>
      <c r="B27" s="81" t="s">
        <v>168</v>
      </c>
      <c r="C27" s="60"/>
      <c r="D27" s="61">
        <v>3</v>
      </c>
      <c r="E27" s="62" t="s">
        <v>246</v>
      </c>
      <c r="F27" s="97"/>
      <c r="G27" s="97"/>
      <c r="H27" s="84"/>
      <c r="I27" s="64"/>
      <c r="J27" s="85">
        <f>INT(D27*I27)</f>
        <v>0</v>
      </c>
      <c r="K27" s="40"/>
      <c r="L27" s="67"/>
      <c r="M27" s="68"/>
      <c r="N27" s="105"/>
      <c r="O27" s="86"/>
      <c r="P27" s="93"/>
      <c r="Q27" s="46"/>
      <c r="R27" s="37"/>
    </row>
    <row r="28" spans="1:18" ht="21" customHeight="1">
      <c r="A28" s="17"/>
      <c r="B28" s="103"/>
      <c r="C28" s="48"/>
      <c r="D28" s="99"/>
      <c r="E28" s="89"/>
      <c r="F28" s="106"/>
      <c r="G28" s="106"/>
      <c r="H28" s="107"/>
      <c r="I28" s="76"/>
      <c r="J28" s="77"/>
      <c r="K28" s="25"/>
      <c r="L28" s="53"/>
      <c r="M28" s="54"/>
      <c r="N28" s="95"/>
      <c r="O28" s="96"/>
      <c r="P28" s="79"/>
      <c r="Q28" s="31"/>
      <c r="R28" s="58"/>
    </row>
    <row r="29" spans="1:18" ht="21" customHeight="1">
      <c r="A29" s="13"/>
      <c r="B29" s="104"/>
      <c r="C29" s="60"/>
      <c r="D29" s="61"/>
      <c r="E29" s="62"/>
      <c r="F29" s="108"/>
      <c r="G29" s="108"/>
      <c r="H29" s="37"/>
      <c r="I29" s="64"/>
      <c r="J29" s="85"/>
      <c r="K29" s="40"/>
      <c r="L29" s="67"/>
      <c r="M29" s="68"/>
      <c r="N29" s="43"/>
      <c r="O29" s="86"/>
      <c r="P29" s="93"/>
      <c r="Q29" s="46"/>
      <c r="R29" s="37"/>
    </row>
    <row r="30" spans="1:18" ht="21" customHeight="1">
      <c r="A30" s="17"/>
      <c r="B30" s="103"/>
      <c r="C30" s="48"/>
      <c r="D30" s="99"/>
      <c r="E30" s="89"/>
      <c r="F30" s="106"/>
      <c r="G30" s="106"/>
      <c r="H30" s="107"/>
      <c r="I30" s="76"/>
      <c r="J30" s="77"/>
      <c r="K30" s="25"/>
      <c r="L30" s="53"/>
      <c r="M30" s="54"/>
      <c r="N30" s="95"/>
      <c r="O30" s="96"/>
      <c r="P30" s="79"/>
      <c r="Q30" s="31"/>
      <c r="R30" s="58"/>
    </row>
    <row r="31" spans="1:18" ht="21" customHeight="1">
      <c r="A31" s="13"/>
      <c r="B31" s="104"/>
      <c r="C31" s="60"/>
      <c r="D31" s="61"/>
      <c r="E31" s="62"/>
      <c r="F31" s="108"/>
      <c r="G31" s="108"/>
      <c r="H31" s="37"/>
      <c r="I31" s="64"/>
      <c r="J31" s="85"/>
      <c r="K31" s="40"/>
      <c r="L31" s="67"/>
      <c r="M31" s="68"/>
      <c r="N31" s="43"/>
      <c r="O31" s="86"/>
      <c r="P31" s="93"/>
      <c r="Q31" s="46"/>
      <c r="R31" s="37"/>
    </row>
    <row r="32" spans="1:18" ht="21" customHeight="1">
      <c r="A32" s="17"/>
      <c r="B32" s="103"/>
      <c r="C32" s="48"/>
      <c r="D32" s="99"/>
      <c r="E32" s="89"/>
      <c r="F32" s="106"/>
      <c r="G32" s="106"/>
      <c r="H32" s="58"/>
      <c r="I32" s="76"/>
      <c r="J32" s="77"/>
      <c r="K32" s="25"/>
      <c r="L32" s="53"/>
      <c r="M32" s="54"/>
      <c r="N32" s="95"/>
      <c r="O32" s="96"/>
      <c r="P32" s="79"/>
      <c r="Q32" s="31"/>
      <c r="R32" s="58"/>
    </row>
    <row r="33" spans="1:18" ht="21" customHeight="1">
      <c r="A33" s="13"/>
      <c r="B33" s="104"/>
      <c r="C33" s="60"/>
      <c r="D33" s="61"/>
      <c r="E33" s="62"/>
      <c r="F33" s="108"/>
      <c r="G33" s="108"/>
      <c r="H33" s="37"/>
      <c r="I33" s="64"/>
      <c r="J33" s="85"/>
      <c r="K33" s="40"/>
      <c r="L33" s="67"/>
      <c r="M33" s="68"/>
      <c r="N33" s="43"/>
      <c r="O33" s="86"/>
      <c r="P33" s="93"/>
      <c r="Q33" s="46"/>
      <c r="R33" s="37"/>
    </row>
    <row r="34" spans="1:18" ht="21" customHeight="1">
      <c r="A34" s="17"/>
      <c r="B34" s="103"/>
      <c r="C34" s="48"/>
      <c r="D34" s="99"/>
      <c r="E34" s="89"/>
      <c r="F34" s="106"/>
      <c r="G34" s="106"/>
      <c r="H34" s="58"/>
      <c r="I34" s="76"/>
      <c r="J34" s="77"/>
      <c r="K34" s="25"/>
      <c r="L34" s="53"/>
      <c r="M34" s="54"/>
      <c r="N34" s="95"/>
      <c r="O34" s="96"/>
      <c r="P34" s="79"/>
      <c r="Q34" s="31"/>
      <c r="R34" s="58"/>
    </row>
    <row r="35" spans="1:18" ht="21" customHeight="1">
      <c r="A35" s="13"/>
      <c r="B35" s="104"/>
      <c r="C35" s="60"/>
      <c r="D35" s="61"/>
      <c r="E35" s="62"/>
      <c r="F35" s="108"/>
      <c r="G35" s="108"/>
      <c r="H35" s="37"/>
      <c r="I35" s="64"/>
      <c r="J35" s="85"/>
      <c r="K35" s="40"/>
      <c r="L35" s="67"/>
      <c r="M35" s="68"/>
      <c r="N35" s="43"/>
      <c r="O35" s="86"/>
      <c r="P35" s="93"/>
      <c r="Q35" s="46"/>
      <c r="R35" s="37"/>
    </row>
    <row r="36" spans="1:18" ht="21" customHeight="1">
      <c r="A36" s="17"/>
      <c r="B36" s="72"/>
      <c r="C36" s="48"/>
      <c r="D36" s="91"/>
      <c r="E36" s="89"/>
      <c r="F36" s="89"/>
      <c r="G36" s="89"/>
      <c r="H36" s="94"/>
      <c r="I36" s="76"/>
      <c r="J36" s="77"/>
      <c r="K36" s="25"/>
      <c r="L36" s="53"/>
      <c r="M36" s="54"/>
      <c r="N36" s="95"/>
      <c r="O36" s="56"/>
      <c r="P36" s="79"/>
      <c r="Q36" s="31"/>
      <c r="R36" s="58"/>
    </row>
    <row r="37" spans="1:18" ht="21" customHeight="1">
      <c r="A37" s="13"/>
      <c r="B37" s="81"/>
      <c r="C37" s="60"/>
      <c r="D37" s="61"/>
      <c r="E37" s="62"/>
      <c r="F37" s="62"/>
      <c r="G37" s="62"/>
      <c r="H37" s="98"/>
      <c r="I37" s="64"/>
      <c r="J37" s="85"/>
      <c r="K37" s="40"/>
      <c r="L37" s="67"/>
      <c r="M37" s="68"/>
      <c r="N37" s="43"/>
      <c r="O37" s="86"/>
      <c r="P37" s="93"/>
      <c r="Q37" s="46"/>
      <c r="R37" s="37"/>
    </row>
    <row r="38" spans="1:18" ht="21" customHeight="1">
      <c r="A38" s="17"/>
      <c r="B38" s="72"/>
      <c r="C38" s="48"/>
      <c r="D38" s="99"/>
      <c r="E38" s="89"/>
      <c r="F38" s="89"/>
      <c r="G38" s="89"/>
      <c r="H38" s="94"/>
      <c r="I38" s="76"/>
      <c r="J38" s="77"/>
      <c r="K38" s="25"/>
      <c r="L38" s="53"/>
      <c r="M38" s="54"/>
      <c r="N38" s="95"/>
      <c r="O38" s="56"/>
      <c r="P38" s="79"/>
      <c r="Q38" s="31"/>
      <c r="R38" s="58"/>
    </row>
    <row r="39" spans="1:18" ht="21" customHeight="1">
      <c r="A39" s="13"/>
      <c r="B39" s="81"/>
      <c r="C39" s="60"/>
      <c r="D39" s="61"/>
      <c r="E39" s="62"/>
      <c r="F39" s="62"/>
      <c r="G39" s="62"/>
      <c r="H39" s="98"/>
      <c r="I39" s="64"/>
      <c r="J39" s="85"/>
      <c r="K39" s="40"/>
      <c r="L39" s="67"/>
      <c r="M39" s="68"/>
      <c r="N39" s="43"/>
      <c r="O39" s="86"/>
      <c r="P39" s="93"/>
      <c r="Q39" s="46"/>
      <c r="R39" s="37"/>
    </row>
    <row r="40" spans="1:18" ht="21" customHeight="1">
      <c r="A40" s="17"/>
      <c r="B40" s="72"/>
      <c r="C40" s="48"/>
      <c r="D40" s="99"/>
      <c r="E40" s="89"/>
      <c r="F40" s="106"/>
      <c r="G40" s="106"/>
      <c r="H40" s="22"/>
      <c r="I40" s="76"/>
      <c r="J40" s="77"/>
      <c r="K40" s="25"/>
      <c r="L40" s="53"/>
      <c r="M40" s="54"/>
      <c r="N40" s="95"/>
      <c r="O40" s="56"/>
      <c r="P40" s="79"/>
      <c r="Q40" s="31"/>
      <c r="R40" s="58"/>
    </row>
    <row r="41" spans="1:18" ht="21" customHeight="1">
      <c r="A41" s="13"/>
      <c r="B41" s="81"/>
      <c r="C41" s="60"/>
      <c r="D41" s="61"/>
      <c r="E41" s="62"/>
      <c r="F41" s="108"/>
      <c r="G41" s="108"/>
      <c r="H41" s="100"/>
      <c r="I41" s="64"/>
      <c r="J41" s="85"/>
      <c r="K41" s="40"/>
      <c r="L41" s="67"/>
      <c r="M41" s="68"/>
      <c r="N41" s="43"/>
      <c r="O41" s="86"/>
      <c r="P41" s="93"/>
      <c r="Q41" s="46"/>
      <c r="R41" s="37"/>
    </row>
    <row r="42" spans="1:18" ht="21" customHeight="1">
      <c r="A42" s="17"/>
      <c r="B42" s="72"/>
      <c r="C42" s="48"/>
      <c r="D42" s="99"/>
      <c r="E42" s="89"/>
      <c r="F42" s="106"/>
      <c r="G42" s="106"/>
      <c r="H42" s="22"/>
      <c r="I42" s="76"/>
      <c r="J42" s="77"/>
      <c r="K42" s="25"/>
      <c r="L42" s="53"/>
      <c r="M42" s="54"/>
      <c r="N42" s="95"/>
      <c r="O42" s="56"/>
      <c r="P42" s="79"/>
      <c r="Q42" s="109"/>
      <c r="R42" s="58"/>
    </row>
    <row r="43" spans="1:18" ht="21" customHeight="1">
      <c r="A43" s="13"/>
      <c r="B43" s="81"/>
      <c r="C43" s="60"/>
      <c r="D43" s="61"/>
      <c r="E43" s="62"/>
      <c r="F43" s="108"/>
      <c r="G43" s="108"/>
      <c r="H43" s="63"/>
      <c r="I43" s="64"/>
      <c r="J43" s="85"/>
      <c r="K43" s="40"/>
      <c r="L43" s="110"/>
      <c r="M43" s="54"/>
      <c r="N43" s="101"/>
      <c r="O43" s="111"/>
      <c r="P43" s="102"/>
      <c r="Q43" s="112"/>
      <c r="R43" s="94"/>
    </row>
    <row r="44" spans="1:18" ht="21" customHeight="1">
      <c r="A44" s="17"/>
      <c r="B44" s="72"/>
      <c r="C44" s="113"/>
      <c r="D44" s="114"/>
      <c r="E44" s="115"/>
      <c r="F44" s="116"/>
      <c r="G44" s="116"/>
      <c r="H44" s="117"/>
      <c r="I44" s="118"/>
      <c r="J44" s="119"/>
      <c r="K44" s="120"/>
      <c r="L44" s="121"/>
      <c r="M44" s="122"/>
      <c r="N44" s="92"/>
      <c r="O44" s="56"/>
      <c r="P44" s="79"/>
      <c r="Q44" s="31"/>
      <c r="R44" s="58"/>
    </row>
    <row r="45" spans="1:18" ht="21" customHeight="1" thickBot="1">
      <c r="A45" s="123"/>
      <c r="B45" s="141" t="s">
        <v>18</v>
      </c>
      <c r="C45" s="125"/>
      <c r="D45" s="126"/>
      <c r="E45" s="127"/>
      <c r="F45" s="128"/>
      <c r="G45" s="128"/>
      <c r="H45" s="129"/>
      <c r="I45" s="130"/>
      <c r="J45" s="131">
        <f>SUM(J6:J43)</f>
        <v>0</v>
      </c>
      <c r="K45" s="132"/>
      <c r="L45" s="133"/>
      <c r="M45" s="134"/>
      <c r="N45" s="135"/>
      <c r="O45" s="136"/>
      <c r="P45" s="137"/>
      <c r="Q45" s="138"/>
      <c r="R45" s="139"/>
    </row>
  </sheetData>
  <phoneticPr fontId="3"/>
  <pageMargins left="0.70866141732283472" right="0.70866141732283472" top="0.74803149606299213" bottom="0.74803149606299213" header="0.31496062992125984" footer="0.31496062992125984"/>
  <pageSetup paperSize="9" scale="82" orientation="portrait" verticalDpi="0"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19</vt:i4>
      </vt:variant>
    </vt:vector>
  </HeadingPairs>
  <TitlesOfParts>
    <vt:vector size="67" baseType="lpstr">
      <vt:lpstr>Sheet1</vt:lpstr>
      <vt:lpstr>大内分</vt:lpstr>
      <vt:lpstr>共通費</vt:lpstr>
      <vt:lpstr>準備計算</vt:lpstr>
      <vt:lpstr>内訳</vt:lpstr>
      <vt:lpstr>直接仮設</vt:lpstr>
      <vt:lpstr>土</vt:lpstr>
      <vt:lpstr>地業</vt:lpstr>
      <vt:lpstr>コン</vt:lpstr>
      <vt:lpstr>型枠</vt:lpstr>
      <vt:lpstr>鉄筋</vt:lpstr>
      <vt:lpstr>鋼製階段</vt:lpstr>
      <vt:lpstr>防水</vt:lpstr>
      <vt:lpstr>屋根</vt:lpstr>
      <vt:lpstr>断熱</vt:lpstr>
      <vt:lpstr>木工事</vt:lpstr>
      <vt:lpstr>金物</vt:lpstr>
      <vt:lpstr>鋼製建具</vt:lpstr>
      <vt:lpstr>木製建具</vt:lpstr>
      <vt:lpstr>左官</vt:lpstr>
      <vt:lpstr>塗装</vt:lpstr>
      <vt:lpstr>内装</vt:lpstr>
      <vt:lpstr>外壁工事</vt:lpstr>
      <vt:lpstr>家具</vt:lpstr>
      <vt:lpstr>雑</vt:lpstr>
      <vt:lpstr>屋外付帯</vt:lpstr>
      <vt:lpstr>機械設備工事</vt:lpstr>
      <vt:lpstr>衛生器具設備工事</vt:lpstr>
      <vt:lpstr>給水設備工事 </vt:lpstr>
      <vt:lpstr>給湯設備工事</vt:lpstr>
      <vt:lpstr>排水通気雨水設備工事</vt:lpstr>
      <vt:lpstr>ＬＰガス設備工事</vt:lpstr>
      <vt:lpstr>浄化槽設備工事</vt:lpstr>
      <vt:lpstr>空調換気設備工事</vt:lpstr>
      <vt:lpstr>空調機器設備工事</vt:lpstr>
      <vt:lpstr>空調配管設備工事</vt:lpstr>
      <vt:lpstr>換気設備工事</vt:lpstr>
      <vt:lpstr>電気設備工事</vt:lpstr>
      <vt:lpstr>引込・幹線設備工事</vt:lpstr>
      <vt:lpstr>住戸電灯設備工事</vt:lpstr>
      <vt:lpstr>住戸コンセント設備工事</vt:lpstr>
      <vt:lpstr>住戸照明器具設備工事</vt:lpstr>
      <vt:lpstr>共用部電灯コンセント設備工事</vt:lpstr>
      <vt:lpstr>電話配管設備工事</vt:lpstr>
      <vt:lpstr>テレビ共聴設備工事</vt:lpstr>
      <vt:lpstr>インターホン設備工事</vt:lpstr>
      <vt:lpstr>住宅用火災警報設備工事 </vt:lpstr>
      <vt:lpstr>24Ｈ換気設備工事 (4)</vt:lpstr>
      <vt:lpstr>コン!Print_Area</vt:lpstr>
      <vt:lpstr>衛生器具設備工事!Print_Area</vt:lpstr>
      <vt:lpstr>家具!Print_Area</vt:lpstr>
      <vt:lpstr>外壁工事!Print_Area</vt:lpstr>
      <vt:lpstr>機械設備工事!Print_Area</vt:lpstr>
      <vt:lpstr>金物!Print_Area</vt:lpstr>
      <vt:lpstr>型枠!Print_Area</vt:lpstr>
      <vt:lpstr>鋼製階段!Print_Area</vt:lpstr>
      <vt:lpstr>鋼製建具!Print_Area</vt:lpstr>
      <vt:lpstr>左官!Print_Area</vt:lpstr>
      <vt:lpstr>雑!Print_Area</vt:lpstr>
      <vt:lpstr>断熱!Print_Area</vt:lpstr>
      <vt:lpstr>鉄筋!Print_Area</vt:lpstr>
      <vt:lpstr>塗装!Print_Area</vt:lpstr>
      <vt:lpstr>内装!Print_Area</vt:lpstr>
      <vt:lpstr>内訳!Print_Area</vt:lpstr>
      <vt:lpstr>防水!Print_Area</vt:lpstr>
      <vt:lpstr>木工事!Print_Area</vt:lpstr>
      <vt:lpstr>木製建具!Print_Area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owner</cp:lastModifiedBy>
  <cp:lastPrinted>2019-07-08T00:59:30Z</cp:lastPrinted>
  <dcterms:created xsi:type="dcterms:W3CDTF">2017-03-10T04:28:42Z</dcterms:created>
  <dcterms:modified xsi:type="dcterms:W3CDTF">2023-07-10T06:54:07Z</dcterms:modified>
</cp:coreProperties>
</file>